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qfinfitgmbh-my.sharepoint.com/personal/marine_ekoro_eq-finfit_de/Documents/Clients/Fractional CFO/Werk1_Templates/"/>
    </mc:Choice>
  </mc:AlternateContent>
  <xr:revisionPtr revIDLastSave="282" documentId="8_{AD9804F5-02E7-4AFC-8CF9-5C7A0B4B2811}" xr6:coauthVersionLast="47" xr6:coauthVersionMax="47" xr10:uidLastSave="{06AA917F-F682-4350-B24F-A9913EC50003}"/>
  <bookViews>
    <workbookView xWindow="-93" yWindow="-93" windowWidth="25786" windowHeight="13866" tabRatio="500" xr2:uid="{00000000-000D-0000-FFFF-FFFF00000000}"/>
  </bookViews>
  <sheets>
    <sheet name="Intro" sheetId="8" r:id="rId1"/>
    <sheet name="Instructions" sheetId="1" r:id="rId2"/>
    <sheet name="Setup" sheetId="2" r:id="rId3"/>
    <sheet name="Input" sheetId="3" r:id="rId4"/>
    <sheet name="Dashboard" sheetId="4" r:id="rId5"/>
    <sheet name="Management Summary" sheetId="5" r:id="rId6"/>
    <sheet name="Glossary" sheetId="6" r:id="rId7"/>
    <sheet name="Contact" sheetId="7" r:id="rId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4" l="1"/>
  <c r="L15" i="4"/>
  <c r="L13" i="4"/>
  <c r="L11" i="4"/>
  <c r="C5" i="4"/>
  <c r="B9" i="4" s="1"/>
  <c r="I7" i="3"/>
  <c r="B10" i="4" l="1"/>
  <c r="B3" i="5" l="1"/>
  <c r="B2" i="5"/>
  <c r="R16" i="4"/>
  <c r="Q16" i="4"/>
  <c r="P16" i="4"/>
  <c r="O16" i="4"/>
  <c r="R15" i="4"/>
  <c r="Q15" i="4"/>
  <c r="P15" i="4"/>
  <c r="O15" i="4"/>
  <c r="R14" i="4"/>
  <c r="Q14" i="4"/>
  <c r="P14" i="4"/>
  <c r="O14" i="4"/>
  <c r="R13" i="4"/>
  <c r="Q13" i="4"/>
  <c r="P13" i="4"/>
  <c r="O13" i="4"/>
  <c r="R12" i="4"/>
  <c r="Q12" i="4"/>
  <c r="P12" i="4"/>
  <c r="O12" i="4"/>
  <c r="R11" i="4"/>
  <c r="Q11" i="4"/>
  <c r="P11" i="4"/>
  <c r="O11" i="4"/>
  <c r="R10" i="4"/>
  <c r="Q10" i="4"/>
  <c r="P10" i="4"/>
  <c r="O10" i="4"/>
  <c r="R9" i="4"/>
  <c r="Q9" i="4"/>
  <c r="P9" i="4"/>
  <c r="O9" i="4"/>
  <c r="R8" i="4"/>
  <c r="Q8" i="4"/>
  <c r="P8" i="4"/>
  <c r="O8" i="4"/>
  <c r="R7" i="4"/>
  <c r="Q7" i="4"/>
  <c r="P7" i="4"/>
  <c r="O7" i="4"/>
  <c r="R6" i="4"/>
  <c r="Q6" i="4"/>
  <c r="P6" i="4"/>
  <c r="O6" i="4"/>
  <c r="R5" i="4"/>
  <c r="Q5" i="4"/>
  <c r="P5" i="4"/>
  <c r="O5" i="4"/>
  <c r="D13" i="5"/>
  <c r="B3" i="4"/>
  <c r="I15" i="3"/>
  <c r="D15" i="3"/>
  <c r="I14" i="3"/>
  <c r="D14" i="3"/>
  <c r="I13" i="3"/>
  <c r="D13" i="3"/>
  <c r="I12" i="3"/>
  <c r="D12" i="3"/>
  <c r="I11" i="3"/>
  <c r="D11" i="3"/>
  <c r="I10" i="3"/>
  <c r="D10" i="3"/>
  <c r="I9" i="3"/>
  <c r="D9" i="3"/>
  <c r="I8" i="3"/>
  <c r="D8" i="3"/>
  <c r="D7" i="3"/>
  <c r="L9" i="4" s="1"/>
  <c r="I6" i="3"/>
  <c r="D6" i="3"/>
  <c r="I5" i="3"/>
  <c r="D5" i="3"/>
  <c r="I4" i="3"/>
  <c r="D4" i="3"/>
  <c r="D9" i="5" l="1"/>
  <c r="D11" i="5"/>
  <c r="B12" i="4"/>
  <c r="D15" i="5"/>
  <c r="B11" i="4"/>
  <c r="D7" i="5"/>
  <c r="C12" i="4" l="1"/>
  <c r="C10" i="4"/>
  <c r="C1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O3" authorId="0" shapeId="0" xr:uid="{00000000-0006-0000-0200-000001000000}">
      <text>
        <r>
          <rPr>
            <sz val="11"/>
            <color theme="1"/>
            <rFont val="Calibri"/>
            <family val="2"/>
            <charset val="1"/>
          </rPr>
          <t>Product usage churn = share of your active users who stopped being active this month. Pull this from your analytics tool (Amplitude, Mixpanel, PostHog, etc.).</t>
        </r>
      </text>
    </comment>
    <comment ref="B4" authorId="0" shapeId="0" xr:uid="{00000000-0006-0000-0200-000002000000}">
      <text>
        <r>
          <rPr>
            <sz val="11"/>
            <color theme="1"/>
            <rFont val="Calibri"/>
            <family val="2"/>
            <charset val="1"/>
          </rPr>
          <t>Sample data (Months 1-3) — overwrite with your own actuals.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L9" authorId="0" shapeId="0" xr:uid="{00000000-0006-0000-0300-000001000000}">
      <text>
        <r>
          <rPr>
            <sz val="11"/>
            <color theme="1"/>
            <rFont val="Calibri"/>
            <family val="2"/>
            <charset val="1"/>
          </rPr>
          <t>Benchmarks: activation &gt;=40% strong, stickiness &gt;=20% good for B2B SaaS, NPS &gt;=50 world-class, time to value &lt;=3 days, churn &lt;5%/month healthy. Adjust to your industry.</t>
        </r>
      </text>
    </comment>
  </commentList>
</comments>
</file>

<file path=xl/sharedStrings.xml><?xml version="1.0" encoding="utf-8"?>
<sst xmlns="http://schemas.openxmlformats.org/spreadsheetml/2006/main" count="148" uniqueCount="118">
  <si>
    <t>Product Efficiency Dashboard — Werk1 Startup Template</t>
  </si>
  <si>
    <t>See how users flow from signup to power user, and how sticky your product really is. Fill in the blue cells only.</t>
  </si>
  <si>
    <t>How to use this template</t>
  </si>
  <si>
    <t>1. Go to the 'Setup' tab and define your startup, activation event and power-user definition.</t>
  </si>
  <si>
    <t>2. Go to the 'Input' tab and enter each month's label (e.g. 'Jan 26') and your monthly product metrics. Months 1-3 have sample data — overwrite them.</t>
  </si>
  <si>
    <t>3. The 'Dashboard' tab shows your user funnel, health pills and trend charts, updating automatically.</t>
  </si>
  <si>
    <t>4. The 'Management Summary' tab gives a one-page view for your board or investors.</t>
  </si>
  <si>
    <t>Color code</t>
  </si>
  <si>
    <t>Blue text = cells you should fill in</t>
  </si>
  <si>
    <t>Black text = formulas — do not overwrite</t>
  </si>
  <si>
    <t>Green text = links pulling from another tab</t>
  </si>
  <si>
    <t>Green / amber / red pill = healthy / watch / at risk, based on common product benchmarks</t>
  </si>
  <si>
    <t>Notes</t>
  </si>
  <si>
    <t>- 'Activated User' and 'Power User' are up to you to define (e.g. completed onboarding, used core feature 3x/week) — write your definitions on the Setup tab so the numbers stay comparable month to month.</t>
  </si>
  <si>
    <t>- Stickiness (DAU/MAU) is a standard engagement benchmark: &gt;20% is considered good for most B2B SaaS, &gt;50% is exceptional (e.g. Slack, Facebook).</t>
  </si>
  <si>
    <t>- This is a starting template — adapt feature columns and thresholds to fit your product.</t>
  </si>
  <si>
    <t>- The Month column is formatted as text, so type it however you like (e.g. 'Jan 26') without Excel converting it into a date.</t>
  </si>
  <si>
    <t>Setup</t>
  </si>
  <si>
    <t>Startup Name</t>
  </si>
  <si>
    <t>Your Startup GmbH</t>
  </si>
  <si>
    <t>Startup Name — shown on the Management Summary tab.</t>
  </si>
  <si>
    <t>Industry</t>
  </si>
  <si>
    <t>SaaS / B2B</t>
  </si>
  <si>
    <t>Industry — choose from the dropdown. Used for context.</t>
  </si>
  <si>
    <t>Stage</t>
  </si>
  <si>
    <t>Seed / Early Traction</t>
  </si>
  <si>
    <t>Stage — choose from the dropdown.</t>
  </si>
  <si>
    <t>Activation Event Definition</t>
  </si>
  <si>
    <t>Created first project and invited a teammate</t>
  </si>
  <si>
    <t>What counts as 'activated' for your product — keep this consistent across months.</t>
  </si>
  <si>
    <t>Power User Definition</t>
  </si>
  <si>
    <t>Uses core feature 3+ times per week</t>
  </si>
  <si>
    <t>What counts as a 'power user' for your product — keep this consistent across months.</t>
  </si>
  <si>
    <t>Input</t>
  </si>
  <si>
    <t>Fill in the blue cells for each month, including the month label in column A (type it however you like, e.g. 'Jan 26'). Months 1-3 contain sample data — replace them with your own.</t>
  </si>
  <si>
    <t>Month</t>
  </si>
  <si>
    <t>New Signups</t>
  </si>
  <si>
    <t>Activated Users</t>
  </si>
  <si>
    <t>Activation Rate %</t>
  </si>
  <si>
    <t>Habitual Users</t>
  </si>
  <si>
    <t>Power Users</t>
  </si>
  <si>
    <t>DAU (avg)</t>
  </si>
  <si>
    <t>MAU</t>
  </si>
  <si>
    <t>Stickiness (DAU/MAU) %</t>
  </si>
  <si>
    <t>Time to Value (days)</t>
  </si>
  <si>
    <t>NPS</t>
  </si>
  <si>
    <t>Feature A Adoption %</t>
  </si>
  <si>
    <t>Feature B Adoption %</t>
  </si>
  <si>
    <t>Feature C Adoption %</t>
  </si>
  <si>
    <t>Churn Rate %</t>
  </si>
  <si>
    <t>Jan 26</t>
  </si>
  <si>
    <t>Feb 26</t>
  </si>
  <si>
    <t>Mar 26</t>
  </si>
  <si>
    <t>Product Efficiency Dashboard</t>
  </si>
  <si>
    <t>Months of data entered:</t>
  </si>
  <si>
    <t>User funnel (latest month)</t>
  </si>
  <si>
    <t>Health check</t>
  </si>
  <si>
    <t>Users</t>
  </si>
  <si>
    <t>Conv. from prior</t>
  </si>
  <si>
    <t>Activation rate</t>
  </si>
  <si>
    <t>Stickiness (DAU/MAU)</t>
  </si>
  <si>
    <t>Time to value (days)</t>
  </si>
  <si>
    <t>Churn rate</t>
  </si>
  <si>
    <t>Engagement trend</t>
  </si>
  <si>
    <t>Prepared with the Werk1 Startup Product Toolkit.</t>
  </si>
  <si>
    <t>Glossary</t>
  </si>
  <si>
    <t>What each Input column and Dashboard metric means.</t>
  </si>
  <si>
    <t>Term</t>
  </si>
  <si>
    <t>Definition</t>
  </si>
  <si>
    <t>Number of new users who created an account this month.</t>
  </si>
  <si>
    <t>New users who reached your activation event this month (see your definition on the Setup tab). Activation is the moment a user experiences real value for the first time.</t>
  </si>
  <si>
    <t>Activated Users ÷ New Signups. Share of new signups that actually got value from the product.</t>
  </si>
  <si>
    <t>Users who engage with the product regularly (e.g. weekly) — not just once, but as part of a routine.</t>
  </si>
  <si>
    <t>Your most engaged users, meeting the power-user bar you define on the Setup tab (e.g. uses a core feature 3+ times/week).</t>
  </si>
  <si>
    <t>Average number of unique users active per day this month.</t>
  </si>
  <si>
    <t>Number of unique users active at least once this month.</t>
  </si>
  <si>
    <t>DAU ÷ MAU. How often an average monthly user comes back — the standard engagement benchmark. &gt;20% is good for B2B SaaS, &gt;50% is exceptional.</t>
  </si>
  <si>
    <t>Average number of days between signup and reaching the activation event. Lower is better — it means users get value faster.</t>
  </si>
  <si>
    <t>Net Promoter Score: from a 0–10 'how likely are you to recommend us' survey, %Promoters (9–10) minus %Detractors (0–6). Ranges from -100 to +100.</t>
  </si>
  <si>
    <t>Feature A / B / C Adoption %</t>
  </si>
  <si>
    <t>Share of active users who used a specific feature this month. Rename these columns to match the features you actually want to track.</t>
  </si>
  <si>
    <t>Share of your active users who stopped being active this month. Pull this from your analytics tool (Amplitude, Mixpanel, PostHog, etc.).</t>
  </si>
  <si>
    <t>Funnel (Signups → Activated → Habitual → Power)</t>
  </si>
  <si>
    <t>Contact</t>
  </si>
  <si>
    <t>Questions about this template? Get in touch.</t>
  </si>
  <si>
    <t>Company</t>
  </si>
  <si>
    <t>E&amp;Q FinFit GmbH</t>
  </si>
  <si>
    <t>Contact Person</t>
  </si>
  <si>
    <t>Marine E.</t>
  </si>
  <si>
    <t>Role</t>
  </si>
  <si>
    <t>Managing Director / Business &amp; SAP Consultant</t>
  </si>
  <si>
    <t>Email</t>
  </si>
  <si>
    <t>Phone</t>
  </si>
  <si>
    <t>Website</t>
  </si>
  <si>
    <t>Address</t>
  </si>
  <si>
    <t>Prepared for Werk1 incubator startups by E&amp;Q FinFit.</t>
  </si>
  <si>
    <t>Apr 26</t>
  </si>
  <si>
    <t>Activation Rate • Stickiness (DAU/MAU) • Time to Value • NPS • Feature Adoption • User Funnel (Signups → Activated → Habitual → Power Users)</t>
  </si>
  <si>
    <t>KPIs COVERED</t>
  </si>
  <si>
    <t>A one-page view for your board or investors</t>
  </si>
  <si>
    <t>Management Summary</t>
  </si>
  <si>
    <t>Your user funnel, health check and trend charts, updated automatically</t>
  </si>
  <si>
    <t>Dashboard</t>
  </si>
  <si>
    <t>Where to invest in onboarding, and which features to double down on.</t>
  </si>
  <si>
    <t>Monthly signups, activation, engagement and feature data</t>
  </si>
  <si>
    <t>DECISIONS IT SUPPORTS</t>
  </si>
  <si>
    <t>•  Which features actually drive retention?</t>
  </si>
  <si>
    <t>Your activation event and power-user definitions</t>
  </si>
  <si>
    <t>•  How sticky is usage, week over week?</t>
  </si>
  <si>
    <t>•  Are new users reaching real value, or dropping off?</t>
  </si>
  <si>
    <t>WHAT'S INSIDE THIS TEMPLATE</t>
  </si>
  <si>
    <t>QUESTIONS IT HELPS ANSWER</t>
  </si>
  <si>
    <t>Whether people who sign up actually adopt the product and get real value from it — not just growth for growth's sake.</t>
  </si>
  <si>
    <t>Product Efficiency</t>
  </si>
  <si>
    <t>New Signups and Activated Users show this month's cohort. Habitual Users and Power Users show everyone currently at that engagement level, company-wide,  not just this month's signups. That means the last two stages aren't limited to this month's cohort, so they won't always be smaller than the stage before them.</t>
  </si>
  <si>
    <t>marine.ekoro@eq-finfit.de</t>
  </si>
  <si>
    <t>00491717022293</t>
  </si>
  <si>
    <t>www.eq-finfit.de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</si>
</sst>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;\-"/>
    <numFmt numFmtId="165" formatCode="0.0%;\(0.0%\);\-"/>
    <numFmt numFmtId="166" formatCode="0.0%"/>
    <numFmt numFmtId="167" formatCode="0.0"/>
  </numFmts>
  <fonts count="27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6"/>
      <color rgb="FF0F6E56"/>
      <name val="Arial"/>
      <family val="2"/>
    </font>
    <font>
      <i/>
      <sz val="11"/>
      <color rgb="FF595959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color rgb="FF0000FF"/>
      <name val="Arial"/>
      <family val="2"/>
    </font>
    <font>
      <sz val="11"/>
      <color rgb="FF008000"/>
      <name val="Arial"/>
      <family val="2"/>
    </font>
    <font>
      <i/>
      <sz val="9"/>
      <color rgb="FF808080"/>
      <name val="Arial"/>
      <family val="2"/>
    </font>
    <font>
      <i/>
      <sz val="10"/>
      <color rgb="FF595959"/>
      <name val="Arial"/>
      <family val="2"/>
    </font>
    <font>
      <b/>
      <sz val="11"/>
      <color rgb="FFFFFFFF"/>
      <name val="Arial"/>
      <family val="2"/>
    </font>
    <font>
      <sz val="9"/>
      <color rgb="FF808080"/>
      <name val="Arial"/>
      <family val="2"/>
    </font>
    <font>
      <b/>
      <sz val="12"/>
      <color rgb="FF0F6E56"/>
      <name val="Arial"/>
      <family val="2"/>
    </font>
    <font>
      <b/>
      <sz val="9"/>
      <color rgb="FF808080"/>
      <name val="Arial"/>
      <family val="2"/>
    </font>
    <font>
      <b/>
      <sz val="14"/>
      <color rgb="FF0F6E56"/>
      <name val="Arial"/>
      <family val="2"/>
    </font>
    <font>
      <i/>
      <sz val="9"/>
      <color rgb="FF0F6E56"/>
      <name val="Arial"/>
      <family val="2"/>
    </font>
    <font>
      <i/>
      <sz val="9"/>
      <color rgb="FFA6A6A6"/>
      <name val="Arial"/>
      <family val="2"/>
    </font>
    <font>
      <sz val="8"/>
      <name val="Calibri"/>
      <family val="2"/>
      <charset val="1"/>
    </font>
    <font>
      <i/>
      <sz val="10"/>
      <color rgb="FF595959"/>
      <name val="Arial"/>
      <family val="2"/>
    </font>
    <font>
      <b/>
      <sz val="12"/>
      <color rgb="FFFFFFFF"/>
      <name val="Arial"/>
      <family val="2"/>
    </font>
    <font>
      <sz val="10"/>
      <color rgb="FF595959"/>
      <name val="Arial"/>
      <family val="2"/>
    </font>
    <font>
      <b/>
      <sz val="11"/>
      <color rgb="FF0F6E56"/>
      <name val="Arial"/>
      <family val="2"/>
    </font>
    <font>
      <i/>
      <sz val="11"/>
      <color rgb="FF1B1B1B"/>
      <name val="Arial"/>
      <family val="2"/>
    </font>
    <font>
      <sz val="11"/>
      <color rgb="FF1B1B1B"/>
      <name val="Arial"/>
      <family val="2"/>
    </font>
    <font>
      <i/>
      <sz val="13"/>
      <color rgb="FF595959"/>
      <name val="Arial"/>
      <family val="2"/>
    </font>
    <font>
      <b/>
      <sz val="24"/>
      <color rgb="FF0F6E56"/>
      <name val="Arial"/>
      <family val="2"/>
    </font>
    <font>
      <u/>
      <sz val="11"/>
      <color theme="1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F6E56"/>
        <bgColor rgb="FF008080"/>
      </patternFill>
    </fill>
    <fill>
      <patternFill patternType="solid">
        <fgColor rgb="FFF2F2F2"/>
        <bgColor rgb="FFDCEFE8"/>
      </patternFill>
    </fill>
    <fill>
      <patternFill patternType="solid">
        <fgColor rgb="FFDCEFE8"/>
        <bgColor rgb="FFF2F2F2"/>
      </patternFill>
    </fill>
    <fill>
      <patternFill patternType="solid">
        <fgColor rgb="FF0F6E5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CEFE8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3">
    <xf numFmtId="0" fontId="0" fillId="0" borderId="0"/>
    <xf numFmtId="0" fontId="1" fillId="0" borderId="0"/>
    <xf numFmtId="0" fontId="26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/>
    <xf numFmtId="0" fontId="6" fillId="2" borderId="1" xfId="0" applyFont="1" applyFill="1" applyBorder="1" applyAlignment="1">
      <alignment horizontal="left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0" fontId="10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/>
    </xf>
    <xf numFmtId="164" fontId="6" fillId="0" borderId="1" xfId="0" applyNumberFormat="1" applyFont="1" applyBorder="1"/>
    <xf numFmtId="165" fontId="5" fillId="0" borderId="1" xfId="0" applyNumberFormat="1" applyFont="1" applyBorder="1"/>
    <xf numFmtId="165" fontId="6" fillId="0" borderId="1" xfId="0" applyNumberFormat="1" applyFont="1" applyBorder="1"/>
    <xf numFmtId="49" fontId="6" fillId="4" borderId="1" xfId="0" applyNumberFormat="1" applyFont="1" applyFill="1" applyBorder="1" applyAlignment="1">
      <alignment horizontal="left"/>
    </xf>
    <xf numFmtId="164" fontId="6" fillId="4" borderId="1" xfId="0" applyNumberFormat="1" applyFont="1" applyFill="1" applyBorder="1"/>
    <xf numFmtId="165" fontId="5" fillId="4" borderId="1" xfId="0" applyNumberFormat="1" applyFont="1" applyFill="1" applyBorder="1"/>
    <xf numFmtId="165" fontId="6" fillId="4" borderId="1" xfId="0" applyNumberFormat="1" applyFont="1" applyFill="1" applyBorder="1"/>
    <xf numFmtId="0" fontId="11" fillId="0" borderId="0" xfId="0" applyFont="1"/>
    <xf numFmtId="0" fontId="8" fillId="0" borderId="0" xfId="0" applyFont="1"/>
    <xf numFmtId="166" fontId="11" fillId="0" borderId="0" xfId="0" applyNumberFormat="1" applyFont="1"/>
    <xf numFmtId="1" fontId="11" fillId="0" borderId="0" xfId="0" applyNumberFormat="1" applyFont="1"/>
    <xf numFmtId="0" fontId="12" fillId="0" borderId="0" xfId="0" applyFont="1"/>
    <xf numFmtId="0" fontId="13" fillId="0" borderId="0" xfId="0" applyFont="1"/>
    <xf numFmtId="3" fontId="5" fillId="0" borderId="0" xfId="0" applyNumberFormat="1" applyFont="1"/>
    <xf numFmtId="165" fontId="15" fillId="0" borderId="0" xfId="0" applyNumberFormat="1" applyFont="1"/>
    <xf numFmtId="0" fontId="16" fillId="0" borderId="0" xfId="0" applyFont="1"/>
    <xf numFmtId="0" fontId="10" fillId="3" borderId="1" xfId="0" applyFont="1" applyFill="1" applyBorder="1"/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4" fillId="5" borderId="1" xfId="0" applyFont="1" applyFill="1" applyBorder="1"/>
    <xf numFmtId="0" fontId="6" fillId="0" borderId="1" xfId="0" applyFont="1" applyBorder="1"/>
    <xf numFmtId="0" fontId="1" fillId="0" borderId="0" xfId="1"/>
    <xf numFmtId="0" fontId="19" fillId="6" borderId="0" xfId="1" applyFont="1" applyFill="1"/>
    <xf numFmtId="0" fontId="20" fillId="0" borderId="0" xfId="1" applyFont="1" applyAlignment="1">
      <alignment vertical="top" wrapText="1"/>
    </xf>
    <xf numFmtId="0" fontId="21" fillId="0" borderId="0" xfId="1" applyFont="1" applyAlignment="1">
      <alignment vertical="top"/>
    </xf>
    <xf numFmtId="0" fontId="22" fillId="0" borderId="0" xfId="1" applyFont="1" applyAlignment="1">
      <alignment vertical="top" wrapText="1"/>
    </xf>
    <xf numFmtId="0" fontId="23" fillId="0" borderId="0" xfId="1" applyFont="1" applyAlignment="1">
      <alignment vertical="top" wrapText="1"/>
    </xf>
    <xf numFmtId="0" fontId="25" fillId="0" borderId="0" xfId="1" applyFont="1"/>
    <xf numFmtId="0" fontId="26" fillId="0" borderId="1" xfId="2" applyBorder="1"/>
    <xf numFmtId="49" fontId="6" fillId="0" borderId="1" xfId="0" applyNumberFormat="1" applyFont="1" applyBorder="1"/>
    <xf numFmtId="49" fontId="6" fillId="7" borderId="1" xfId="0" applyNumberFormat="1" applyFont="1" applyFill="1" applyBorder="1" applyAlignment="1">
      <alignment horizontal="left"/>
    </xf>
    <xf numFmtId="164" fontId="6" fillId="7" borderId="1" xfId="0" applyNumberFormat="1" applyFont="1" applyFill="1" applyBorder="1"/>
    <xf numFmtId="165" fontId="5" fillId="8" borderId="1" xfId="0" applyNumberFormat="1" applyFont="1" applyFill="1" applyBorder="1"/>
    <xf numFmtId="165" fontId="6" fillId="7" borderId="1" xfId="0" applyNumberFormat="1" applyFont="1" applyFill="1" applyBorder="1"/>
    <xf numFmtId="0" fontId="24" fillId="0" borderId="0" xfId="1" applyFont="1"/>
    <xf numFmtId="0" fontId="1" fillId="0" borderId="0" xfId="1"/>
    <xf numFmtId="0" fontId="18" fillId="0" borderId="0" xfId="1" applyFont="1" applyAlignment="1">
      <alignment vertical="top" wrapText="1"/>
    </xf>
    <xf numFmtId="165" fontId="14" fillId="5" borderId="2" xfId="0" applyNumberFormat="1" applyFont="1" applyFill="1" applyBorder="1" applyAlignment="1">
      <alignment horizontal="center" vertical="center"/>
    </xf>
    <xf numFmtId="0" fontId="0" fillId="0" borderId="3" xfId="0" applyBorder="1"/>
    <xf numFmtId="0" fontId="10" fillId="3" borderId="2" xfId="0" applyFont="1" applyFill="1" applyBorder="1" applyAlignment="1">
      <alignment horizontal="left" vertical="center" indent="1"/>
    </xf>
    <xf numFmtId="1" fontId="14" fillId="5" borderId="2" xfId="0" applyNumberFormat="1" applyFont="1" applyFill="1" applyBorder="1" applyAlignment="1">
      <alignment horizontal="center" vertical="center"/>
    </xf>
    <xf numFmtId="1" fontId="0" fillId="0" borderId="3" xfId="0" applyNumberFormat="1" applyBorder="1"/>
    <xf numFmtId="167" fontId="14" fillId="5" borderId="2" xfId="0" applyNumberFormat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9193BC0B-B0B4-42E2-B18F-8F3D8740326C}"/>
  </cellStyles>
  <dxfs count="30"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  <dxf>
      <font>
        <b/>
        <sz val="14"/>
        <color rgb="FF9C0006"/>
        <name val="Arial"/>
        <charset val="1"/>
      </font>
      <fill>
        <patternFill>
          <bgColor rgb="FFFFC7CE"/>
        </patternFill>
      </fill>
    </dxf>
    <dxf>
      <font>
        <b/>
        <sz val="14"/>
        <color rgb="FF9C6500"/>
        <name val="Arial"/>
        <charset val="1"/>
      </font>
      <fill>
        <patternFill>
          <bgColor rgb="FFFFEB9C"/>
        </patternFill>
      </fill>
    </dxf>
    <dxf>
      <font>
        <b/>
        <sz val="14"/>
        <color rgb="FF006100"/>
        <name val="Arial"/>
        <charset val="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0F6E56"/>
      <rgbColor rgb="FFBFBFBF"/>
      <rgbColor rgb="FF808080"/>
      <rgbColor rgb="FF9999FF"/>
      <rgbColor rgb="FF993366"/>
      <rgbColor rgb="FFF2F2F2"/>
      <rgbColor rgb="FFDC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61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200"/>
              <a:t>Signups → Activated → Habitual → Power users</a:t>
            </a:r>
          </a:p>
        </c:rich>
      </c:tx>
      <c:layout>
        <c:manualLayout>
          <c:xMode val="edge"/>
          <c:yMode val="edge"/>
          <c:x val="0.26949084967320264"/>
          <c:y val="3.9455305526973758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1.0375816993464052E-2"/>
          <c:y val="4.3117283950617286E-2"/>
          <c:w val="0.95434640522875813"/>
          <c:h val="0.91376543209876548"/>
        </c:manualLayout>
      </c:layout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865-493B-9B53-F8AD6D10AEAC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865-493B-9B53-F8AD6D10AEAC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865-493B-9B53-F8AD6D10AEAC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865-493B-9B53-F8AD6D10AEA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Dashboard!$A$9:$A$12</c:f>
              <c:strCache>
                <c:ptCount val="4"/>
                <c:pt idx="0">
                  <c:v>New Signups</c:v>
                </c:pt>
                <c:pt idx="1">
                  <c:v>Activated Users</c:v>
                </c:pt>
                <c:pt idx="2">
                  <c:v>Habitual Users</c:v>
                </c:pt>
                <c:pt idx="3">
                  <c:v>Power Users</c:v>
                </c:pt>
              </c:strCache>
            </c:strRef>
          </c:cat>
          <c:val>
            <c:numRef>
              <c:f>Dashboard!$B$9:$B$12</c:f>
              <c:numCache>
                <c:formatCode>#,##0</c:formatCode>
                <c:ptCount val="4"/>
                <c:pt idx="0">
                  <c:v>260</c:v>
                </c:pt>
                <c:pt idx="1">
                  <c:v>130</c:v>
                </c:pt>
                <c:pt idx="2">
                  <c:v>82</c:v>
                </c:pt>
                <c:pt idx="3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865-493B-9B53-F8AD6D10AEA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Feature adoption trend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Dashboard!$O$4</c:f>
              <c:strCache>
                <c:ptCount val="1"/>
                <c:pt idx="0">
                  <c:v>Feature A Adoption %</c:v>
                </c:pt>
              </c:strCache>
            </c:strRef>
          </c:tx>
          <c:spPr>
            <a:ln w="31750" cap="rnd">
              <a:solidFill>
                <a:schemeClr val="accent1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Dashboard!$O$5:$O$16</c:f>
              <c:numCache>
                <c:formatCode>0.0%</c:formatCode>
                <c:ptCount val="12"/>
                <c:pt idx="0">
                  <c:v>0.65</c:v>
                </c:pt>
                <c:pt idx="1">
                  <c:v>0.68</c:v>
                </c:pt>
                <c:pt idx="2">
                  <c:v>0.71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B7-4D45-AE01-33E075963964}"/>
            </c:ext>
          </c:extLst>
        </c:ser>
        <c:ser>
          <c:idx val="1"/>
          <c:order val="1"/>
          <c:tx>
            <c:strRef>
              <c:f>Dashboard!$P$4</c:f>
              <c:strCache>
                <c:ptCount val="1"/>
                <c:pt idx="0">
                  <c:v>Feature B Adoption %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Dashboard!$P$5:$P$16</c:f>
              <c:numCache>
                <c:formatCode>0.0%</c:formatCode>
                <c:ptCount val="12"/>
                <c:pt idx="0">
                  <c:v>0.4</c:v>
                </c:pt>
                <c:pt idx="1">
                  <c:v>0.43</c:v>
                </c:pt>
                <c:pt idx="2">
                  <c:v>0.46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B7-4D45-AE01-33E075963964}"/>
            </c:ext>
          </c:extLst>
        </c:ser>
        <c:ser>
          <c:idx val="2"/>
          <c:order val="2"/>
          <c:tx>
            <c:strRef>
              <c:f>Dashboard!$Q$4</c:f>
              <c:strCache>
                <c:ptCount val="1"/>
                <c:pt idx="0">
                  <c:v>Feature C Adoption %</c:v>
                </c:pt>
              </c:strCache>
            </c:strRef>
          </c:tx>
          <c:spPr>
            <a:ln w="31750" cap="rnd">
              <a:solidFill>
                <a:schemeClr val="accent1">
                  <a:tint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Dashboard!$Q$5:$Q$16</c:f>
              <c:numCache>
                <c:formatCode>0.0%</c:formatCode>
                <c:ptCount val="12"/>
                <c:pt idx="0">
                  <c:v>0.22</c:v>
                </c:pt>
                <c:pt idx="1">
                  <c:v>0.25</c:v>
                </c:pt>
                <c:pt idx="2">
                  <c:v>0.28000000000000003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B7-4D45-AE01-33E075963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Stickiness (DAU/MAU) trend</a:t>
            </a:r>
          </a:p>
        </c:rich>
      </c:tx>
      <c:layout>
        <c:manualLayout>
          <c:xMode val="edge"/>
          <c:yMode val="edge"/>
          <c:x val="0.26685656565656568"/>
          <c:y val="4.1503267973856213E-3"/>
        </c:manualLayout>
      </c:layout>
      <c:overlay val="1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1.9242424242424241E-2"/>
          <c:y val="7.0555555555555552E-2"/>
          <c:w val="0.95296296296296301"/>
          <c:h val="0.76312679738562095"/>
        </c:manualLayout>
      </c:layout>
      <c:lineChart>
        <c:grouping val="standard"/>
        <c:varyColors val="1"/>
        <c:ser>
          <c:idx val="0"/>
          <c:order val="0"/>
          <c:tx>
            <c:strRef>
              <c:f>Input!$I$3</c:f>
              <c:strCache>
                <c:ptCount val="1"/>
                <c:pt idx="0">
                  <c:v>Stickiness (DAU/MAU) %</c:v>
                </c:pt>
              </c:strCache>
            </c:strRef>
          </c:tx>
          <c:marker>
            <c:symbol val="circle"/>
            <c:size val="17"/>
          </c:marker>
          <c:dPt>
            <c:idx val="0"/>
            <c:marker>
              <c:spPr>
                <a:solidFill>
                  <a:schemeClr val="accent1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CA-4B0C-AB5F-D05FC8536742}"/>
              </c:ext>
            </c:extLst>
          </c:dPt>
          <c:dPt>
            <c:idx val="1"/>
            <c:marker>
              <c:spPr>
                <a:solidFill>
                  <a:schemeClr val="accent2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F3CA-4B0C-AB5F-D05FC8536742}"/>
              </c:ext>
            </c:extLst>
          </c:dPt>
          <c:dPt>
            <c:idx val="2"/>
            <c:marker>
              <c:spPr>
                <a:solidFill>
                  <a:schemeClr val="accent3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F3CA-4B0C-AB5F-D05FC8536742}"/>
              </c:ext>
            </c:extLst>
          </c:dPt>
          <c:dPt>
            <c:idx val="3"/>
            <c:marker>
              <c:spPr>
                <a:solidFill>
                  <a:schemeClr val="accent4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3CA-4B0C-AB5F-D05FC8536742}"/>
              </c:ext>
            </c:extLst>
          </c:dPt>
          <c:dPt>
            <c:idx val="4"/>
            <c:marker>
              <c:spPr>
                <a:solidFill>
                  <a:schemeClr val="accent5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F3CA-4B0C-AB5F-D05FC8536742}"/>
              </c:ext>
            </c:extLst>
          </c:dPt>
          <c:dPt>
            <c:idx val="5"/>
            <c:marker>
              <c:spPr>
                <a:solidFill>
                  <a:schemeClr val="accent6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F3CA-4B0C-AB5F-D05FC8536742}"/>
              </c:ext>
            </c:extLst>
          </c:dPt>
          <c:dPt>
            <c:idx val="6"/>
            <c:marker>
              <c:spPr>
                <a:solidFill>
                  <a:schemeClr val="accent1">
                    <a:lumMod val="6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3CA-4B0C-AB5F-D05FC8536742}"/>
              </c:ext>
            </c:extLst>
          </c:dPt>
          <c:dPt>
            <c:idx val="7"/>
            <c:marker>
              <c:spPr>
                <a:solidFill>
                  <a:schemeClr val="accent2">
                    <a:lumMod val="6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F3CA-4B0C-AB5F-D05FC8536742}"/>
              </c:ext>
            </c:extLst>
          </c:dPt>
          <c:dPt>
            <c:idx val="8"/>
            <c:marker>
              <c:spPr>
                <a:solidFill>
                  <a:schemeClr val="accent3">
                    <a:lumMod val="6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3CA-4B0C-AB5F-D05FC8536742}"/>
              </c:ext>
            </c:extLst>
          </c:dPt>
          <c:dPt>
            <c:idx val="9"/>
            <c:marker>
              <c:spPr>
                <a:solidFill>
                  <a:schemeClr val="accent4">
                    <a:lumMod val="6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F3CA-4B0C-AB5F-D05FC8536742}"/>
              </c:ext>
            </c:extLst>
          </c:dPt>
          <c:dPt>
            <c:idx val="10"/>
            <c:marker>
              <c:spPr>
                <a:solidFill>
                  <a:schemeClr val="accent5">
                    <a:lumMod val="6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F3CA-4B0C-AB5F-D05FC8536742}"/>
              </c:ext>
            </c:extLst>
          </c:dPt>
          <c:dPt>
            <c:idx val="11"/>
            <c:marker>
              <c:spPr>
                <a:solidFill>
                  <a:schemeClr val="accent6">
                    <a:lumMod val="6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F3CA-4B0C-AB5F-D05FC8536742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3CA-4B0C-AB5F-D05FC8536742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3CA-4B0C-AB5F-D05FC8536742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3CA-4B0C-AB5F-D05FC8536742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3CA-4B0C-AB5F-D05FC8536742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F3CA-4B0C-AB5F-D05FC8536742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F3CA-4B0C-AB5F-D05FC8536742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F3CA-4B0C-AB5F-D05FC8536742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F3CA-4B0C-AB5F-D05FC8536742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F3CA-4B0C-AB5F-D05FC8536742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3CA-4B0C-AB5F-D05FC8536742}"/>
                </c:ext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3CA-4B0C-AB5F-D05FC8536742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3CA-4B0C-AB5F-D05FC8536742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Input!$I$4:$I$15</c:f>
              <c:numCache>
                <c:formatCode>0.0%;\(0.0%\);\-</c:formatCode>
                <c:ptCount val="12"/>
                <c:pt idx="0">
                  <c:v>0.28000000000000003</c:v>
                </c:pt>
                <c:pt idx="1">
                  <c:v>0.29464285714285715</c:v>
                </c:pt>
                <c:pt idx="2">
                  <c:v>0.31451612903225806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CA-4B0C-AB5F-D05FC853674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NPS trend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Dashboard!$R$4</c:f>
              <c:strCache>
                <c:ptCount val="1"/>
                <c:pt idx="0">
                  <c:v>NPS</c:v>
                </c:pt>
              </c:strCache>
            </c:strRef>
          </c:tx>
          <c:marker>
            <c:symbol val="circle"/>
            <c:size val="17"/>
          </c:marker>
          <c:dPt>
            <c:idx val="0"/>
            <c:marker>
              <c:spPr>
                <a:solidFill>
                  <a:schemeClr val="accent1">
                    <a:shade val="4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shade val="4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48E-4468-96C6-26F56C90C56F}"/>
              </c:ext>
            </c:extLst>
          </c:dPt>
          <c:dPt>
            <c:idx val="1"/>
            <c:marker>
              <c:spPr>
                <a:solidFill>
                  <a:schemeClr val="accent1">
                    <a:shade val="51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shade val="51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D48E-4468-96C6-26F56C90C56F}"/>
              </c:ext>
            </c:extLst>
          </c:dPt>
          <c:dPt>
            <c:idx val="2"/>
            <c:marker>
              <c:spPr>
                <a:solidFill>
                  <a:schemeClr val="accent1">
                    <a:shade val="62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shade val="62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D48E-4468-96C6-26F56C90C56F}"/>
              </c:ext>
            </c:extLst>
          </c:dPt>
          <c:dPt>
            <c:idx val="3"/>
            <c:marker>
              <c:spPr>
                <a:solidFill>
                  <a:schemeClr val="accent1">
                    <a:shade val="73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shade val="7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48E-4468-96C6-26F56C90C56F}"/>
              </c:ext>
            </c:extLst>
          </c:dPt>
          <c:dPt>
            <c:idx val="4"/>
            <c:marker>
              <c:spPr>
                <a:solidFill>
                  <a:schemeClr val="accent1">
                    <a:shade val="83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shade val="8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D48E-4468-96C6-26F56C90C56F}"/>
              </c:ext>
            </c:extLst>
          </c:dPt>
          <c:dPt>
            <c:idx val="5"/>
            <c:marker>
              <c:spPr>
                <a:solidFill>
                  <a:schemeClr val="accent1">
                    <a:shade val="94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shade val="9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D48E-4468-96C6-26F56C90C56F}"/>
              </c:ext>
            </c:extLst>
          </c:dPt>
          <c:dPt>
            <c:idx val="6"/>
            <c:marker>
              <c:spPr>
                <a:solidFill>
                  <a:schemeClr val="accent1">
                    <a:tint val="95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tint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48E-4468-96C6-26F56C90C56F}"/>
              </c:ext>
            </c:extLst>
          </c:dPt>
          <c:dPt>
            <c:idx val="7"/>
            <c:marker>
              <c:spPr>
                <a:solidFill>
                  <a:schemeClr val="accent1">
                    <a:tint val="84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tint val="8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D48E-4468-96C6-26F56C90C56F}"/>
              </c:ext>
            </c:extLst>
          </c:dPt>
          <c:dPt>
            <c:idx val="8"/>
            <c:marker>
              <c:spPr>
                <a:solidFill>
                  <a:schemeClr val="accent1">
                    <a:tint val="74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tint val="7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48E-4468-96C6-26F56C90C56F}"/>
              </c:ext>
            </c:extLst>
          </c:dPt>
          <c:dPt>
            <c:idx val="9"/>
            <c:marker>
              <c:spPr>
                <a:solidFill>
                  <a:schemeClr val="accent1">
                    <a:tint val="63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tint val="6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D48E-4468-96C6-26F56C90C56F}"/>
              </c:ext>
            </c:extLst>
          </c:dPt>
          <c:dPt>
            <c:idx val="10"/>
            <c:marker>
              <c:spPr>
                <a:solidFill>
                  <a:schemeClr val="accent1">
                    <a:tint val="52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tint val="52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D48E-4468-96C6-26F56C90C56F}"/>
              </c:ext>
            </c:extLst>
          </c:dPt>
          <c:dPt>
            <c:idx val="11"/>
            <c:marker>
              <c:spPr>
                <a:solidFill>
                  <a:schemeClr val="accent1">
                    <a:tint val="41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tint val="41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D48E-4468-96C6-26F56C90C56F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48E-4468-96C6-26F56C90C56F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48E-4468-96C6-26F56C90C56F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48E-4468-96C6-26F56C90C56F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D48E-4468-96C6-26F56C90C56F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48E-4468-96C6-26F56C90C56F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D48E-4468-96C6-26F56C90C56F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D48E-4468-96C6-26F56C90C56F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D48E-4468-96C6-26F56C90C56F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D48E-4468-96C6-26F56C90C56F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D48E-4468-96C6-26F56C90C56F}"/>
                </c:ext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D48E-4468-96C6-26F56C90C56F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48E-4468-96C6-26F56C90C56F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Dashboard!$R$5:$R$16</c:f>
              <c:numCache>
                <c:formatCode>0</c:formatCode>
                <c:ptCount val="12"/>
                <c:pt idx="0">
                  <c:v>42</c:v>
                </c:pt>
                <c:pt idx="1">
                  <c:v>45</c:v>
                </c:pt>
                <c:pt idx="2">
                  <c:v>48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8E-4468-96C6-26F56C90C56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de-DE"/>
              <a:t>Signups → Activated → Habitual → Power users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dPt>
            <c:idx val="0"/>
            <c:invertIfNegative val="1"/>
            <c:bubble3D val="0"/>
            <c:spPr>
              <a:solidFill>
                <a:srgbClr val="9FE1C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39-426E-9A5E-B7615649DE1C}"/>
              </c:ext>
            </c:extLst>
          </c:dPt>
          <c:dPt>
            <c:idx val="1"/>
            <c:invertIfNegative val="1"/>
            <c:bubble3D val="0"/>
            <c:spPr>
              <a:solidFill>
                <a:srgbClr val="5DCAA5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39-426E-9A5E-B7615649DE1C}"/>
              </c:ext>
            </c:extLst>
          </c:dPt>
          <c:dPt>
            <c:idx val="2"/>
            <c:invertIfNegative val="1"/>
            <c:bubble3D val="0"/>
            <c:spPr>
              <a:solidFill>
                <a:srgbClr val="1D9E75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39-426E-9A5E-B7615649DE1C}"/>
              </c:ext>
            </c:extLst>
          </c:dPt>
          <c:dPt>
            <c:idx val="3"/>
            <c:invertIfNegative val="1"/>
            <c:bubble3D val="0"/>
            <c:spPr>
              <a:solidFill>
                <a:srgbClr val="085041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39-426E-9A5E-B7615649DE1C}"/>
              </c:ext>
            </c:extLst>
          </c:dPt>
          <c:cat>
            <c:strRef>
              <c:f>Dashboard!$A$9:$A$12</c:f>
              <c:strCache>
                <c:ptCount val="4"/>
                <c:pt idx="0">
                  <c:v>New Signups</c:v>
                </c:pt>
                <c:pt idx="1">
                  <c:v>Activated Users</c:v>
                </c:pt>
                <c:pt idx="2">
                  <c:v>Habitual Users</c:v>
                </c:pt>
                <c:pt idx="3">
                  <c:v>Power Users</c:v>
                </c:pt>
              </c:strCache>
            </c:strRef>
          </c:cat>
          <c:val>
            <c:numRef>
              <c:f>Dashboard!$B$9:$B$12</c:f>
              <c:numCache>
                <c:formatCode>#,##0</c:formatCode>
                <c:ptCount val="4"/>
                <c:pt idx="0">
                  <c:v>260</c:v>
                </c:pt>
                <c:pt idx="1">
                  <c:v>130</c:v>
                </c:pt>
                <c:pt idx="2">
                  <c:v>82</c:v>
                </c:pt>
                <c:pt idx="3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639-426E-9A5E-B7615649D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Stickiness (DAU/MAU) trend</a:t>
            </a:r>
          </a:p>
        </c:rich>
      </c:tx>
      <c:layout>
        <c:manualLayout>
          <c:xMode val="edge"/>
          <c:yMode val="edge"/>
          <c:x val="0.24634166666666663"/>
          <c:y val="0"/>
        </c:manualLayout>
      </c:layout>
      <c:overlay val="1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Input!$I$3</c:f>
              <c:strCache>
                <c:ptCount val="1"/>
                <c:pt idx="0">
                  <c:v>Stickiness (DAU/MAU) %</c:v>
                </c:pt>
              </c:strCache>
            </c:strRef>
          </c:tx>
          <c:marker>
            <c:symbol val="circle"/>
            <c:size val="17"/>
          </c:marker>
          <c:dPt>
            <c:idx val="0"/>
            <c:marker>
              <c:spPr>
                <a:solidFill>
                  <a:schemeClr val="accent1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59-4524-84F1-70BD878C7688}"/>
              </c:ext>
            </c:extLst>
          </c:dPt>
          <c:dPt>
            <c:idx val="1"/>
            <c:marker>
              <c:spPr>
                <a:solidFill>
                  <a:schemeClr val="accent2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F359-4524-84F1-70BD878C7688}"/>
              </c:ext>
            </c:extLst>
          </c:dPt>
          <c:dPt>
            <c:idx val="2"/>
            <c:marker>
              <c:spPr>
                <a:solidFill>
                  <a:schemeClr val="accent3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F359-4524-84F1-70BD878C7688}"/>
              </c:ext>
            </c:extLst>
          </c:dPt>
          <c:dPt>
            <c:idx val="3"/>
            <c:marker>
              <c:spPr>
                <a:solidFill>
                  <a:schemeClr val="accent4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359-4524-84F1-70BD878C7688}"/>
              </c:ext>
            </c:extLst>
          </c:dPt>
          <c:dPt>
            <c:idx val="4"/>
            <c:marker>
              <c:spPr>
                <a:solidFill>
                  <a:schemeClr val="accent5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F359-4524-84F1-70BD878C7688}"/>
              </c:ext>
            </c:extLst>
          </c:dPt>
          <c:dPt>
            <c:idx val="5"/>
            <c:marker>
              <c:spPr>
                <a:solidFill>
                  <a:schemeClr val="accent6"/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F359-4524-84F1-70BD878C7688}"/>
              </c:ext>
            </c:extLst>
          </c:dPt>
          <c:dPt>
            <c:idx val="6"/>
            <c:marker>
              <c:spPr>
                <a:solidFill>
                  <a:schemeClr val="accent1">
                    <a:lumMod val="6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359-4524-84F1-70BD878C7688}"/>
              </c:ext>
            </c:extLst>
          </c:dPt>
          <c:dPt>
            <c:idx val="7"/>
            <c:marker>
              <c:spPr>
                <a:solidFill>
                  <a:schemeClr val="accent2">
                    <a:lumMod val="6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F359-4524-84F1-70BD878C7688}"/>
              </c:ext>
            </c:extLst>
          </c:dPt>
          <c:dPt>
            <c:idx val="8"/>
            <c:marker>
              <c:spPr>
                <a:solidFill>
                  <a:schemeClr val="accent3">
                    <a:lumMod val="6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359-4524-84F1-70BD878C7688}"/>
              </c:ext>
            </c:extLst>
          </c:dPt>
          <c:dPt>
            <c:idx val="9"/>
            <c:marker>
              <c:spPr>
                <a:solidFill>
                  <a:schemeClr val="accent4">
                    <a:lumMod val="6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F359-4524-84F1-70BD878C7688}"/>
              </c:ext>
            </c:extLst>
          </c:dPt>
          <c:dPt>
            <c:idx val="10"/>
            <c:marker>
              <c:spPr>
                <a:solidFill>
                  <a:schemeClr val="accent5">
                    <a:lumMod val="6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F359-4524-84F1-70BD878C7688}"/>
              </c:ext>
            </c:extLst>
          </c:dPt>
          <c:dPt>
            <c:idx val="11"/>
            <c:marker>
              <c:spPr>
                <a:solidFill>
                  <a:schemeClr val="accent6">
                    <a:lumMod val="6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F359-4524-84F1-70BD878C7688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359-4524-84F1-70BD878C7688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359-4524-84F1-70BD878C7688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359-4524-84F1-70BD878C7688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359-4524-84F1-70BD878C7688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F359-4524-84F1-70BD878C7688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F359-4524-84F1-70BD878C7688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F359-4524-84F1-70BD878C7688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F359-4524-84F1-70BD878C7688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F359-4524-84F1-70BD878C7688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359-4524-84F1-70BD878C7688}"/>
                </c:ext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359-4524-84F1-70BD878C7688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359-4524-84F1-70BD878C7688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Input!$I$4:$I$15</c:f>
              <c:numCache>
                <c:formatCode>0.0%;\(0.0%\);\-</c:formatCode>
                <c:ptCount val="12"/>
                <c:pt idx="0">
                  <c:v>0.28000000000000003</c:v>
                </c:pt>
                <c:pt idx="1">
                  <c:v>0.29464285714285715</c:v>
                </c:pt>
                <c:pt idx="2">
                  <c:v>0.31451612903225806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59-4524-84F1-70BD878C768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B6F1B0-9CF3-4352-AA5E-E24360F98F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17333" y="182033"/>
          <a:ext cx="1238250" cy="762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131234</xdr:rowOff>
    </xdr:from>
    <xdr:ext cx="6120000" cy="321883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32</xdr:row>
      <xdr:rowOff>76200</xdr:rowOff>
    </xdr:from>
    <xdr:ext cx="5940000" cy="30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9</xdr:col>
      <xdr:colOff>0</xdr:colOff>
      <xdr:row>32</xdr:row>
      <xdr:rowOff>0</xdr:rowOff>
    </xdr:from>
    <xdr:ext cx="5940000" cy="30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165100</xdr:colOff>
      <xdr:row>51</xdr:row>
      <xdr:rowOff>84668</xdr:rowOff>
    </xdr:from>
    <xdr:ext cx="5940000" cy="306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9</xdr:col>
      <xdr:colOff>0</xdr:colOff>
      <xdr:row>0</xdr:row>
      <xdr:rowOff>0</xdr:rowOff>
    </xdr:from>
    <xdr:ext cx="123825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719667</xdr:colOff>
      <xdr:row>19</xdr:row>
      <xdr:rowOff>80433</xdr:rowOff>
    </xdr:from>
    <xdr:ext cx="576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7</xdr:col>
      <xdr:colOff>0</xdr:colOff>
      <xdr:row>0</xdr:row>
      <xdr:rowOff>0</xdr:rowOff>
    </xdr:from>
    <xdr:ext cx="123825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hyperlink" Target="http://www.eq-finfit.de/" TargetMode="External"/><Relationship Id="rId1" Type="http://schemas.openxmlformats.org/officeDocument/2006/relationships/hyperlink" Target="mailto:marine.ekoro@eq-finfi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4A0F8-8B3C-4E30-BD56-CCCB23919F2D}">
  <dimension ref="B1:E24"/>
  <sheetViews>
    <sheetView showGridLines="0" tabSelected="1" workbookViewId="0"/>
  </sheetViews>
  <sheetFormatPr defaultRowHeight="14.35" x14ac:dyDescent="0.5"/>
  <cols>
    <col min="1" max="1" width="3" style="36" customWidth="1"/>
    <col min="2" max="2" width="46" style="36" customWidth="1"/>
    <col min="3" max="3" width="3" style="36" customWidth="1"/>
    <col min="4" max="4" width="46" style="36" customWidth="1"/>
    <col min="5" max="16384" width="8.9375" style="36"/>
  </cols>
  <sheetData>
    <row r="1" spans="2:5" ht="20" customHeight="1" x14ac:dyDescent="0.5"/>
    <row r="2" spans="2:5" ht="30" x14ac:dyDescent="0.9">
      <c r="B2" s="42" t="s">
        <v>113</v>
      </c>
    </row>
    <row r="3" spans="2:5" ht="34" customHeight="1" x14ac:dyDescent="0.5">
      <c r="B3" s="49" t="s">
        <v>112</v>
      </c>
      <c r="C3" s="50"/>
      <c r="D3" s="50"/>
      <c r="E3" s="50"/>
    </row>
    <row r="6" spans="2:5" ht="22" customHeight="1" x14ac:dyDescent="0.5">
      <c r="B6" s="37" t="s">
        <v>111</v>
      </c>
      <c r="D6" s="37" t="s">
        <v>110</v>
      </c>
    </row>
    <row r="7" spans="2:5" ht="32" customHeight="1" x14ac:dyDescent="0.5">
      <c r="B7" s="41" t="s">
        <v>109</v>
      </c>
      <c r="D7" s="39" t="s">
        <v>17</v>
      </c>
    </row>
    <row r="8" spans="2:5" ht="32" customHeight="1" x14ac:dyDescent="0.5">
      <c r="B8" s="41" t="s">
        <v>108</v>
      </c>
      <c r="D8" s="38" t="s">
        <v>107</v>
      </c>
    </row>
    <row r="9" spans="2:5" ht="32" customHeight="1" x14ac:dyDescent="0.5">
      <c r="B9" s="41" t="s">
        <v>106</v>
      </c>
    </row>
    <row r="10" spans="2:5" x14ac:dyDescent="0.5">
      <c r="D10" s="39" t="s">
        <v>33</v>
      </c>
    </row>
    <row r="11" spans="2:5" ht="32" customHeight="1" x14ac:dyDescent="0.5">
      <c r="B11" s="37" t="s">
        <v>105</v>
      </c>
      <c r="D11" s="38" t="s">
        <v>104</v>
      </c>
    </row>
    <row r="12" spans="2:5" ht="40" customHeight="1" x14ac:dyDescent="0.5">
      <c r="B12" s="40" t="s">
        <v>103</v>
      </c>
    </row>
    <row r="13" spans="2:5" x14ac:dyDescent="0.5">
      <c r="D13" s="39" t="s">
        <v>102</v>
      </c>
    </row>
    <row r="14" spans="2:5" ht="32" customHeight="1" x14ac:dyDescent="0.5">
      <c r="D14" s="38" t="s">
        <v>101</v>
      </c>
    </row>
    <row r="16" spans="2:5" x14ac:dyDescent="0.5">
      <c r="D16" s="39" t="s">
        <v>100</v>
      </c>
    </row>
    <row r="17" spans="4:5" ht="32" customHeight="1" x14ac:dyDescent="0.5">
      <c r="D17" s="38" t="s">
        <v>99</v>
      </c>
    </row>
    <row r="20" spans="4:5" ht="22" customHeight="1" x14ac:dyDescent="0.5">
      <c r="D20" s="37" t="s">
        <v>98</v>
      </c>
    </row>
    <row r="21" spans="4:5" x14ac:dyDescent="0.5">
      <c r="D21" s="51" t="s">
        <v>97</v>
      </c>
      <c r="E21" s="50"/>
    </row>
    <row r="22" spans="4:5" x14ac:dyDescent="0.5">
      <c r="D22" s="50"/>
      <c r="E22" s="50"/>
    </row>
    <row r="23" spans="4:5" x14ac:dyDescent="0.5">
      <c r="D23" s="50"/>
      <c r="E23" s="50"/>
    </row>
    <row r="24" spans="4:5" x14ac:dyDescent="0.5">
      <c r="D24" s="50"/>
      <c r="E24" s="50"/>
    </row>
  </sheetData>
  <mergeCells count="2">
    <mergeCell ref="B3:E3"/>
    <mergeCell ref="D21:E2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1"/>
  <sheetViews>
    <sheetView showGridLines="0" zoomScaleNormal="100" workbookViewId="0"/>
  </sheetViews>
  <sheetFormatPr defaultColWidth="8.703125" defaultRowHeight="14.35" x14ac:dyDescent="0.5"/>
  <cols>
    <col min="1" max="1" width="4" customWidth="1"/>
    <col min="2" max="2" width="100" customWidth="1"/>
  </cols>
  <sheetData>
    <row r="1" spans="2:2" ht="61.5" customHeight="1" x14ac:dyDescent="0.5"/>
    <row r="2" spans="2:2" ht="19.7" customHeight="1" x14ac:dyDescent="0.6">
      <c r="B2" s="1" t="s">
        <v>0</v>
      </c>
    </row>
    <row r="3" spans="2:2" ht="15" customHeight="1" x14ac:dyDescent="0.5">
      <c r="B3" s="2" t="s">
        <v>1</v>
      </c>
    </row>
    <row r="5" spans="2:2" ht="15" customHeight="1" x14ac:dyDescent="0.5">
      <c r="B5" s="3" t="s">
        <v>2</v>
      </c>
    </row>
    <row r="6" spans="2:2" ht="15" customHeight="1" x14ac:dyDescent="0.5">
      <c r="B6" s="4" t="s">
        <v>3</v>
      </c>
    </row>
    <row r="7" spans="2:2" ht="26.85" customHeight="1" x14ac:dyDescent="0.5">
      <c r="B7" s="4" t="s">
        <v>4</v>
      </c>
    </row>
    <row r="8" spans="2:2" ht="15" customHeight="1" x14ac:dyDescent="0.5">
      <c r="B8" s="4" t="s">
        <v>5</v>
      </c>
    </row>
    <row r="9" spans="2:2" ht="15" customHeight="1" x14ac:dyDescent="0.5">
      <c r="B9" s="4" t="s">
        <v>6</v>
      </c>
    </row>
    <row r="10" spans="2:2" ht="15" customHeight="1" x14ac:dyDescent="0.5">
      <c r="B10" s="4"/>
    </row>
    <row r="11" spans="2:2" ht="15" customHeight="1" x14ac:dyDescent="0.5">
      <c r="B11" s="3" t="s">
        <v>7</v>
      </c>
    </row>
    <row r="12" spans="2:2" ht="15" customHeight="1" x14ac:dyDescent="0.5">
      <c r="B12" s="5" t="s">
        <v>8</v>
      </c>
    </row>
    <row r="13" spans="2:2" ht="15" customHeight="1" x14ac:dyDescent="0.5">
      <c r="B13" s="4" t="s">
        <v>9</v>
      </c>
    </row>
    <row r="14" spans="2:2" ht="15" customHeight="1" x14ac:dyDescent="0.5">
      <c r="B14" s="6" t="s">
        <v>10</v>
      </c>
    </row>
    <row r="15" spans="2:2" ht="15" customHeight="1" x14ac:dyDescent="0.5">
      <c r="B15" s="4" t="s">
        <v>11</v>
      </c>
    </row>
    <row r="16" spans="2:2" ht="15" customHeight="1" x14ac:dyDescent="0.5">
      <c r="B16" s="4"/>
    </row>
    <row r="17" spans="2:2" ht="15" customHeight="1" x14ac:dyDescent="0.5">
      <c r="B17" s="3" t="s">
        <v>12</v>
      </c>
    </row>
    <row r="18" spans="2:2" ht="26.85" customHeight="1" x14ac:dyDescent="0.5">
      <c r="B18" s="4" t="s">
        <v>13</v>
      </c>
    </row>
    <row r="19" spans="2:2" ht="26.85" customHeight="1" x14ac:dyDescent="0.5">
      <c r="B19" s="4" t="s">
        <v>14</v>
      </c>
    </row>
    <row r="20" spans="2:2" ht="15" customHeight="1" x14ac:dyDescent="0.5">
      <c r="B20" s="4" t="s">
        <v>15</v>
      </c>
    </row>
    <row r="21" spans="2:2" ht="26.85" customHeight="1" x14ac:dyDescent="0.5">
      <c r="B21" s="4" t="s">
        <v>16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8"/>
  <sheetViews>
    <sheetView showGridLines="0" zoomScaleNormal="100" workbookViewId="0">
      <selection activeCell="C17" sqref="C17"/>
    </sheetView>
  </sheetViews>
  <sheetFormatPr defaultColWidth="8.703125" defaultRowHeight="14.35" x14ac:dyDescent="0.5"/>
  <cols>
    <col min="1" max="1" width="3" customWidth="1"/>
    <col min="2" max="2" width="26" customWidth="1"/>
    <col min="3" max="3" width="32" customWidth="1"/>
    <col min="4" max="4" width="3" customWidth="1"/>
    <col min="5" max="5" width="55" customWidth="1"/>
  </cols>
  <sheetData>
    <row r="1" spans="2:5" ht="61.5" customHeight="1" x14ac:dyDescent="0.5"/>
    <row r="2" spans="2:5" ht="19.7" customHeight="1" x14ac:dyDescent="0.6">
      <c r="B2" s="1" t="s">
        <v>17</v>
      </c>
    </row>
    <row r="4" spans="2:5" ht="15" customHeight="1" x14ac:dyDescent="0.5">
      <c r="B4" s="7" t="s">
        <v>18</v>
      </c>
      <c r="C4" s="8" t="s">
        <v>19</v>
      </c>
      <c r="E4" s="9" t="s">
        <v>20</v>
      </c>
    </row>
    <row r="5" spans="2:5" ht="15" customHeight="1" x14ac:dyDescent="0.5">
      <c r="B5" s="7" t="s">
        <v>21</v>
      </c>
      <c r="C5" s="8" t="s">
        <v>22</v>
      </c>
      <c r="E5" s="9" t="s">
        <v>23</v>
      </c>
    </row>
    <row r="6" spans="2:5" ht="15" customHeight="1" x14ac:dyDescent="0.5">
      <c r="B6" s="7" t="s">
        <v>24</v>
      </c>
      <c r="C6" s="8" t="s">
        <v>25</v>
      </c>
      <c r="E6" s="9" t="s">
        <v>26</v>
      </c>
    </row>
    <row r="7" spans="2:5" ht="26.85" customHeight="1" x14ac:dyDescent="0.5">
      <c r="B7" s="7" t="s">
        <v>27</v>
      </c>
      <c r="C7" s="8" t="s">
        <v>28</v>
      </c>
      <c r="E7" s="9" t="s">
        <v>29</v>
      </c>
    </row>
    <row r="8" spans="2:5" ht="26.85" customHeight="1" x14ac:dyDescent="0.5">
      <c r="B8" s="7" t="s">
        <v>30</v>
      </c>
      <c r="C8" s="8" t="s">
        <v>31</v>
      </c>
      <c r="E8" s="9" t="s">
        <v>32</v>
      </c>
    </row>
  </sheetData>
  <dataValidations count="2">
    <dataValidation type="list" allowBlank="1" sqref="C5" xr:uid="{00000000-0002-0000-0100-000000000000}">
      <formula1>"SaaS / B2B,Marketplace,D2C / E-commerce,Hardware / Deeptech,Fintech,Other"</formula1>
      <formula2>0</formula2>
    </dataValidation>
    <dataValidation type="list" allowBlank="1" sqref="C6" xr:uid="{00000000-0002-0000-0100-000001000000}">
      <formula1>"Pre-seed / Idea,Seed / Early Traction,Growth / Series A+"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7" sqref="J7"/>
    </sheetView>
  </sheetViews>
  <sheetFormatPr defaultColWidth="8.703125" defaultRowHeight="14.35" x14ac:dyDescent="0.5"/>
  <cols>
    <col min="1" max="2" width="12" customWidth="1"/>
    <col min="3" max="4" width="13" customWidth="1"/>
    <col min="5" max="5" width="12" customWidth="1"/>
    <col min="6" max="6" width="11" customWidth="1"/>
    <col min="7" max="7" width="10" customWidth="1"/>
    <col min="8" max="8" width="9" customWidth="1"/>
    <col min="9" max="9" width="15" customWidth="1"/>
    <col min="10" max="10" width="13" customWidth="1"/>
    <col min="11" max="11" width="8" customWidth="1"/>
    <col min="12" max="14" width="13" customWidth="1"/>
    <col min="15" max="15" width="12" customWidth="1"/>
  </cols>
  <sheetData>
    <row r="1" spans="1:15" ht="39.75" customHeight="1" x14ac:dyDescent="0.6">
      <c r="A1" s="1" t="s">
        <v>33</v>
      </c>
    </row>
    <row r="2" spans="1:15" ht="15" customHeight="1" x14ac:dyDescent="0.5">
      <c r="A2" s="10" t="s">
        <v>34</v>
      </c>
    </row>
    <row r="3" spans="1:15" ht="26.85" customHeight="1" x14ac:dyDescent="0.5">
      <c r="A3" s="11" t="s">
        <v>35</v>
      </c>
      <c r="B3" s="11" t="s">
        <v>36</v>
      </c>
      <c r="C3" s="11" t="s">
        <v>37</v>
      </c>
      <c r="D3" s="11" t="s">
        <v>38</v>
      </c>
      <c r="E3" s="11" t="s">
        <v>39</v>
      </c>
      <c r="F3" s="11" t="s">
        <v>40</v>
      </c>
      <c r="G3" s="11" t="s">
        <v>41</v>
      </c>
      <c r="H3" s="11" t="s">
        <v>42</v>
      </c>
      <c r="I3" s="11" t="s">
        <v>43</v>
      </c>
      <c r="J3" s="11" t="s">
        <v>44</v>
      </c>
      <c r="K3" s="11" t="s">
        <v>45</v>
      </c>
      <c r="L3" s="11" t="s">
        <v>46</v>
      </c>
      <c r="M3" s="11" t="s">
        <v>47</v>
      </c>
      <c r="N3" s="11" t="s">
        <v>48</v>
      </c>
      <c r="O3" s="11" t="s">
        <v>49</v>
      </c>
    </row>
    <row r="4" spans="1:15" ht="15" customHeight="1" x14ac:dyDescent="0.5">
      <c r="A4" s="12" t="s">
        <v>50</v>
      </c>
      <c r="B4" s="13">
        <v>200</v>
      </c>
      <c r="C4" s="13">
        <v>90</v>
      </c>
      <c r="D4" s="14">
        <f t="shared" ref="D4:D15" si="0">IFERROR(C4/B4,"")</f>
        <v>0.45</v>
      </c>
      <c r="E4" s="13">
        <v>60</v>
      </c>
      <c r="F4" s="13">
        <v>20</v>
      </c>
      <c r="G4" s="13">
        <v>140</v>
      </c>
      <c r="H4" s="13">
        <v>500</v>
      </c>
      <c r="I4" s="14">
        <f t="shared" ref="I4:I15" si="1">IFERROR(G4/H4,"")</f>
        <v>0.28000000000000003</v>
      </c>
      <c r="J4" s="13">
        <v>3</v>
      </c>
      <c r="K4" s="13">
        <v>42</v>
      </c>
      <c r="L4" s="15">
        <v>0.65</v>
      </c>
      <c r="M4" s="15">
        <v>0.4</v>
      </c>
      <c r="N4" s="15">
        <v>0.22</v>
      </c>
      <c r="O4" s="15">
        <v>0.08</v>
      </c>
    </row>
    <row r="5" spans="1:15" ht="15" customHeight="1" x14ac:dyDescent="0.5">
      <c r="A5" s="16" t="s">
        <v>51</v>
      </c>
      <c r="B5" s="17">
        <v>230</v>
      </c>
      <c r="C5" s="17">
        <v>108</v>
      </c>
      <c r="D5" s="18">
        <f t="shared" si="0"/>
        <v>0.46956521739130436</v>
      </c>
      <c r="E5" s="17">
        <v>70</v>
      </c>
      <c r="F5" s="17">
        <v>24</v>
      </c>
      <c r="G5" s="17">
        <v>165</v>
      </c>
      <c r="H5" s="17">
        <v>560</v>
      </c>
      <c r="I5" s="18">
        <f t="shared" si="1"/>
        <v>0.29464285714285715</v>
      </c>
      <c r="J5" s="17">
        <v>2.8</v>
      </c>
      <c r="K5" s="17">
        <v>45</v>
      </c>
      <c r="L5" s="19">
        <v>0.68</v>
      </c>
      <c r="M5" s="19">
        <v>0.43</v>
      </c>
      <c r="N5" s="19">
        <v>0.25</v>
      </c>
      <c r="O5" s="19">
        <v>7.0000000000000007E-2</v>
      </c>
    </row>
    <row r="6" spans="1:15" ht="15" customHeight="1" x14ac:dyDescent="0.5">
      <c r="A6" s="12" t="s">
        <v>52</v>
      </c>
      <c r="B6" s="13">
        <v>260</v>
      </c>
      <c r="C6" s="13">
        <v>130</v>
      </c>
      <c r="D6" s="14">
        <f t="shared" si="0"/>
        <v>0.5</v>
      </c>
      <c r="E6" s="13">
        <v>82</v>
      </c>
      <c r="F6" s="13">
        <v>29</v>
      </c>
      <c r="G6" s="13">
        <v>195</v>
      </c>
      <c r="H6" s="13">
        <v>620</v>
      </c>
      <c r="I6" s="14">
        <f t="shared" si="1"/>
        <v>0.31451612903225806</v>
      </c>
      <c r="J6" s="13">
        <v>3</v>
      </c>
      <c r="K6" s="13">
        <v>48</v>
      </c>
      <c r="L6" s="15">
        <v>0.71</v>
      </c>
      <c r="M6" s="15">
        <v>0.46</v>
      </c>
      <c r="N6" s="15">
        <v>0.28000000000000003</v>
      </c>
      <c r="O6" s="15">
        <v>0.06</v>
      </c>
    </row>
    <row r="7" spans="1:15" ht="15" customHeight="1" x14ac:dyDescent="0.5">
      <c r="A7" s="45" t="s">
        <v>96</v>
      </c>
      <c r="B7" s="46"/>
      <c r="C7" s="46"/>
      <c r="D7" s="47" t="str">
        <f t="shared" si="0"/>
        <v/>
      </c>
      <c r="E7" s="46"/>
      <c r="F7" s="46"/>
      <c r="G7" s="46"/>
      <c r="H7" s="46"/>
      <c r="I7" s="47" t="str">
        <f t="shared" si="1"/>
        <v/>
      </c>
      <c r="J7" s="46"/>
      <c r="K7" s="46"/>
      <c r="L7" s="48"/>
      <c r="M7" s="48"/>
      <c r="N7" s="48"/>
      <c r="O7" s="48"/>
    </row>
    <row r="8" spans="1:15" ht="15" customHeight="1" x14ac:dyDescent="0.5">
      <c r="A8" s="12"/>
      <c r="B8" s="13"/>
      <c r="C8" s="13"/>
      <c r="D8" s="14" t="str">
        <f t="shared" si="0"/>
        <v/>
      </c>
      <c r="E8" s="13"/>
      <c r="F8" s="13"/>
      <c r="G8" s="13"/>
      <c r="H8" s="13"/>
      <c r="I8" s="14" t="str">
        <f t="shared" si="1"/>
        <v/>
      </c>
      <c r="J8" s="13"/>
      <c r="K8" s="13"/>
      <c r="L8" s="15"/>
      <c r="M8" s="15"/>
      <c r="N8" s="15"/>
      <c r="O8" s="15"/>
    </row>
    <row r="9" spans="1:15" ht="15" customHeight="1" x14ac:dyDescent="0.5">
      <c r="A9" s="16"/>
      <c r="B9" s="13"/>
      <c r="C9" s="13"/>
      <c r="D9" s="18" t="str">
        <f t="shared" si="0"/>
        <v/>
      </c>
      <c r="E9" s="13"/>
      <c r="F9" s="13"/>
      <c r="G9" s="13"/>
      <c r="H9" s="13"/>
      <c r="I9" s="18" t="str">
        <f t="shared" si="1"/>
        <v/>
      </c>
      <c r="J9" s="13"/>
      <c r="K9" s="13"/>
      <c r="L9" s="15"/>
      <c r="M9" s="15"/>
      <c r="N9" s="15"/>
      <c r="O9" s="15"/>
    </row>
    <row r="10" spans="1:15" ht="15" customHeight="1" x14ac:dyDescent="0.5">
      <c r="A10" s="12"/>
      <c r="B10" s="13"/>
      <c r="C10" s="13"/>
      <c r="D10" s="14" t="str">
        <f t="shared" si="0"/>
        <v/>
      </c>
      <c r="E10" s="13"/>
      <c r="F10" s="13"/>
      <c r="G10" s="13"/>
      <c r="H10" s="13"/>
      <c r="I10" s="14" t="str">
        <f t="shared" si="1"/>
        <v/>
      </c>
      <c r="J10" s="13"/>
      <c r="K10" s="13"/>
      <c r="L10" s="15"/>
      <c r="M10" s="15"/>
      <c r="N10" s="15"/>
      <c r="O10" s="15"/>
    </row>
    <row r="11" spans="1:15" ht="15" customHeight="1" x14ac:dyDescent="0.5">
      <c r="A11" s="16"/>
      <c r="B11" s="17"/>
      <c r="C11" s="17"/>
      <c r="D11" s="18" t="str">
        <f t="shared" si="0"/>
        <v/>
      </c>
      <c r="E11" s="17"/>
      <c r="F11" s="17"/>
      <c r="G11" s="17"/>
      <c r="H11" s="17"/>
      <c r="I11" s="18" t="str">
        <f t="shared" si="1"/>
        <v/>
      </c>
      <c r="J11" s="17"/>
      <c r="K11" s="17"/>
      <c r="L11" s="19"/>
      <c r="M11" s="19"/>
      <c r="N11" s="19"/>
      <c r="O11" s="19"/>
    </row>
    <row r="12" spans="1:15" ht="15" customHeight="1" x14ac:dyDescent="0.5">
      <c r="A12" s="12"/>
      <c r="B12" s="13"/>
      <c r="C12" s="13"/>
      <c r="D12" s="14" t="str">
        <f t="shared" si="0"/>
        <v/>
      </c>
      <c r="E12" s="13"/>
      <c r="F12" s="13"/>
      <c r="G12" s="13"/>
      <c r="H12" s="13"/>
      <c r="I12" s="14" t="str">
        <f t="shared" si="1"/>
        <v/>
      </c>
      <c r="J12" s="13"/>
      <c r="K12" s="13"/>
      <c r="L12" s="15"/>
      <c r="M12" s="15"/>
      <c r="N12" s="15"/>
      <c r="O12" s="15"/>
    </row>
    <row r="13" spans="1:15" ht="15" customHeight="1" x14ac:dyDescent="0.5">
      <c r="A13" s="16"/>
      <c r="B13" s="17"/>
      <c r="C13" s="17"/>
      <c r="D13" s="18" t="str">
        <f t="shared" si="0"/>
        <v/>
      </c>
      <c r="E13" s="17"/>
      <c r="F13" s="17"/>
      <c r="G13" s="17"/>
      <c r="H13" s="17"/>
      <c r="I13" s="18" t="str">
        <f t="shared" si="1"/>
        <v/>
      </c>
      <c r="J13" s="17"/>
      <c r="K13" s="17"/>
      <c r="L13" s="19"/>
      <c r="M13" s="19"/>
      <c r="N13" s="19"/>
      <c r="O13" s="19"/>
    </row>
    <row r="14" spans="1:15" ht="15" customHeight="1" x14ac:dyDescent="0.5">
      <c r="A14" s="12"/>
      <c r="B14" s="13"/>
      <c r="C14" s="13"/>
      <c r="D14" s="14" t="str">
        <f t="shared" si="0"/>
        <v/>
      </c>
      <c r="E14" s="13"/>
      <c r="F14" s="13"/>
      <c r="G14" s="13"/>
      <c r="H14" s="13"/>
      <c r="I14" s="14" t="str">
        <f t="shared" si="1"/>
        <v/>
      </c>
      <c r="J14" s="13"/>
      <c r="K14" s="13"/>
      <c r="L14" s="15"/>
      <c r="M14" s="15"/>
      <c r="N14" s="15"/>
      <c r="O14" s="15"/>
    </row>
    <row r="15" spans="1:15" ht="15" customHeight="1" x14ac:dyDescent="0.5">
      <c r="A15" s="16"/>
      <c r="B15" s="17"/>
      <c r="C15" s="17"/>
      <c r="D15" s="18" t="str">
        <f t="shared" si="0"/>
        <v/>
      </c>
      <c r="E15" s="17"/>
      <c r="F15" s="17"/>
      <c r="G15" s="17"/>
      <c r="H15" s="17"/>
      <c r="I15" s="18" t="str">
        <f t="shared" si="1"/>
        <v/>
      </c>
      <c r="J15" s="17"/>
      <c r="K15" s="17"/>
      <c r="L15" s="19"/>
      <c r="M15" s="19"/>
      <c r="N15" s="19"/>
      <c r="O15" s="19"/>
    </row>
  </sheetData>
  <phoneticPr fontId="17" type="noConversion"/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7"/>
  <sheetViews>
    <sheetView showGridLines="0" zoomScaleNormal="100" workbookViewId="0">
      <selection activeCell="L15" sqref="L15:M15"/>
    </sheetView>
  </sheetViews>
  <sheetFormatPr defaultColWidth="8.703125" defaultRowHeight="14.35" x14ac:dyDescent="0.5"/>
  <cols>
    <col min="1" max="1" width="20.87890625" customWidth="1"/>
    <col min="2" max="9" width="11" customWidth="1"/>
    <col min="10" max="10" width="20" customWidth="1"/>
    <col min="11" max="11" width="8" customWidth="1"/>
    <col min="12" max="12" width="14" customWidth="1"/>
    <col min="13" max="13" width="6" customWidth="1"/>
    <col min="15" max="15" width="23.3515625" customWidth="1"/>
    <col min="16" max="16" width="16.41015625" bestFit="1" customWidth="1"/>
    <col min="17" max="17" width="16.52734375" bestFit="1" customWidth="1"/>
  </cols>
  <sheetData>
    <row r="1" spans="1:18" ht="39.75" customHeight="1" x14ac:dyDescent="0.5"/>
    <row r="2" spans="1:18" ht="19.7" customHeight="1" x14ac:dyDescent="0.6">
      <c r="B2" s="1" t="s">
        <v>53</v>
      </c>
    </row>
    <row r="3" spans="1:18" ht="15" customHeight="1" x14ac:dyDescent="0.5">
      <c r="B3" s="2" t="str">
        <f>Setup!C4&amp;" — "&amp;Setup!C5&amp;" ("&amp;Setup!C6&amp;")"</f>
        <v>Your Startup GmbH — SaaS / B2B (Seed / Early Traction)</v>
      </c>
    </row>
    <row r="4" spans="1:18" ht="15" customHeight="1" x14ac:dyDescent="0.5">
      <c r="O4" s="20" t="s">
        <v>46</v>
      </c>
      <c r="P4" s="20" t="s">
        <v>47</v>
      </c>
      <c r="Q4" s="20" t="s">
        <v>48</v>
      </c>
      <c r="R4" s="20" t="s">
        <v>45</v>
      </c>
    </row>
    <row r="5" spans="1:18" ht="15" customHeight="1" x14ac:dyDescent="0.5">
      <c r="B5" s="21" t="s">
        <v>54</v>
      </c>
      <c r="C5" s="21">
        <f>COUNT(Input!B4:B15)</f>
        <v>3</v>
      </c>
      <c r="O5" s="22">
        <f>IF(Input!L4="","",Input!L4)</f>
        <v>0.65</v>
      </c>
      <c r="P5" s="22">
        <f>IF(Input!M4="","",Input!M4)</f>
        <v>0.4</v>
      </c>
      <c r="Q5" s="22">
        <f>IF(Input!N4="","",Input!N4)</f>
        <v>0.22</v>
      </c>
      <c r="R5" s="23">
        <f>IF(Input!K4="","",Input!K4)</f>
        <v>42</v>
      </c>
    </row>
    <row r="6" spans="1:18" ht="15" customHeight="1" x14ac:dyDescent="0.5">
      <c r="O6" s="22">
        <f>IF(Input!L5="","",Input!L5)</f>
        <v>0.68</v>
      </c>
      <c r="P6" s="22">
        <f>IF(Input!M5="","",Input!M5)</f>
        <v>0.43</v>
      </c>
      <c r="Q6" s="22">
        <f>IF(Input!N5="","",Input!N5)</f>
        <v>0.25</v>
      </c>
      <c r="R6" s="23">
        <f>IF(Input!K5="","",Input!K5)</f>
        <v>45</v>
      </c>
    </row>
    <row r="7" spans="1:18" ht="15" customHeight="1" x14ac:dyDescent="0.5">
      <c r="B7" s="24" t="s">
        <v>55</v>
      </c>
      <c r="J7" s="24" t="s">
        <v>56</v>
      </c>
      <c r="O7" s="22">
        <f>IF(Input!L6="","",Input!L6)</f>
        <v>0.71</v>
      </c>
      <c r="P7" s="22">
        <f>IF(Input!M6="","",Input!M6)</f>
        <v>0.46</v>
      </c>
      <c r="Q7" s="22">
        <f>IF(Input!N6="","",Input!N6)</f>
        <v>0.28000000000000003</v>
      </c>
      <c r="R7" s="23">
        <f>IF(Input!K6="","",Input!K6)</f>
        <v>48</v>
      </c>
    </row>
    <row r="8" spans="1:18" ht="15" customHeight="1" x14ac:dyDescent="0.5">
      <c r="A8" s="25" t="s">
        <v>24</v>
      </c>
      <c r="B8" s="25" t="s">
        <v>57</v>
      </c>
      <c r="C8" s="25" t="s">
        <v>58</v>
      </c>
      <c r="O8" s="22" t="str">
        <f>IF(Input!L7="","",Input!L7)</f>
        <v/>
      </c>
      <c r="P8" s="22" t="str">
        <f>IF(Input!M7="","",Input!M7)</f>
        <v/>
      </c>
      <c r="Q8" s="22" t="str">
        <f>IF(Input!N7="","",Input!N7)</f>
        <v/>
      </c>
      <c r="R8" s="23" t="str">
        <f>IF(Input!K7="","",Input!K7)</f>
        <v/>
      </c>
    </row>
    <row r="9" spans="1:18" ht="17.350000000000001" customHeight="1" x14ac:dyDescent="0.5">
      <c r="A9" s="20" t="s">
        <v>36</v>
      </c>
      <c r="B9" s="26">
        <f>IF($C$5=0,"-",INDEX(Input!B4:B15,$C$5))</f>
        <v>260</v>
      </c>
      <c r="J9" s="54" t="s">
        <v>59</v>
      </c>
      <c r="K9" s="53"/>
      <c r="L9" s="52">
        <f>IF($C$5=0,"-",IF(INDEX(Input!D4:D15,$C$5)&gt;1,"N/A",INDEX(Input!D4:D15,$C$5)))</f>
        <v>0.5</v>
      </c>
      <c r="M9" s="53"/>
      <c r="O9" s="22" t="str">
        <f>IF(Input!L8="","",Input!L8)</f>
        <v/>
      </c>
      <c r="P9" s="22" t="str">
        <f>IF(Input!M8="","",Input!M8)</f>
        <v/>
      </c>
      <c r="Q9" s="22" t="str">
        <f>IF(Input!N8="","",Input!N8)</f>
        <v/>
      </c>
      <c r="R9" s="23" t="str">
        <f>IF(Input!K8="","",Input!K8)</f>
        <v/>
      </c>
    </row>
    <row r="10" spans="1:18" ht="15" customHeight="1" x14ac:dyDescent="0.5">
      <c r="A10" s="20" t="s">
        <v>37</v>
      </c>
      <c r="B10" s="26">
        <f>IF($C$5=0,0,INDEX(Input!C4:C15,$C$5))</f>
        <v>130</v>
      </c>
      <c r="C10" s="27">
        <f>IFERROR(IF(B10/B9&gt;1,"N/A",B10/B9),"-")</f>
        <v>0.5</v>
      </c>
      <c r="O10" s="22" t="str">
        <f>IF(Input!L9="","",Input!L9)</f>
        <v/>
      </c>
      <c r="P10" s="22" t="str">
        <f>IF(Input!M9="","",Input!M9)</f>
        <v/>
      </c>
      <c r="Q10" s="22" t="str">
        <f>IF(Input!N9="","",Input!N9)</f>
        <v/>
      </c>
      <c r="R10" s="23" t="str">
        <f>IF(Input!K9="","",Input!K9)</f>
        <v/>
      </c>
    </row>
    <row r="11" spans="1:18" ht="17.350000000000001" customHeight="1" x14ac:dyDescent="0.5">
      <c r="A11" s="20" t="s">
        <v>39</v>
      </c>
      <c r="B11" s="26">
        <f>IF($C$5=0,0,INDEX(Input!E4:E15,$C$5))</f>
        <v>82</v>
      </c>
      <c r="C11" s="27">
        <f>IFERROR(IF(B11/B10&gt;1,"N/A",B11/B10),"-")</f>
        <v>0.63076923076923075</v>
      </c>
      <c r="J11" s="54" t="s">
        <v>60</v>
      </c>
      <c r="K11" s="53"/>
      <c r="L11" s="52">
        <f>IF($C$5=0,"-",IF(INDEX(Input!I4:I15,$C$5)&gt;1,"N/A",INDEX(Input!I4:I15,$C$5)))</f>
        <v>0.31451612903225806</v>
      </c>
      <c r="M11" s="53"/>
      <c r="O11" s="22" t="str">
        <f>IF(Input!L10="","",Input!L10)</f>
        <v/>
      </c>
      <c r="P11" s="22" t="str">
        <f>IF(Input!M10="","",Input!M10)</f>
        <v/>
      </c>
      <c r="Q11" s="22" t="str">
        <f>IF(Input!N10="","",Input!N10)</f>
        <v/>
      </c>
      <c r="R11" s="23" t="str">
        <f>IF(Input!K10="","",Input!K10)</f>
        <v/>
      </c>
    </row>
    <row r="12" spans="1:18" ht="15" customHeight="1" x14ac:dyDescent="0.5">
      <c r="A12" s="20" t="s">
        <v>40</v>
      </c>
      <c r="B12" s="26">
        <f>IF($C$5=0,0,INDEX(Input!F4:F15,$C$5))</f>
        <v>29</v>
      </c>
      <c r="C12" s="27">
        <f>IFERROR(IF(B12/B11&gt;1,"N/A",B12/B11),"-")</f>
        <v>0.35365853658536583</v>
      </c>
      <c r="O12" s="22" t="str">
        <f>IF(Input!L11="","",Input!L11)</f>
        <v/>
      </c>
      <c r="P12" s="22" t="str">
        <f>IF(Input!M11="","",Input!M11)</f>
        <v/>
      </c>
      <c r="Q12" s="22" t="str">
        <f>IF(Input!N11="","",Input!N11)</f>
        <v/>
      </c>
      <c r="R12" s="23" t="str">
        <f>IF(Input!K11="","",Input!K11)</f>
        <v/>
      </c>
    </row>
    <row r="13" spans="1:18" ht="17.350000000000001" customHeight="1" x14ac:dyDescent="0.5">
      <c r="J13" s="54" t="s">
        <v>45</v>
      </c>
      <c r="K13" s="53"/>
      <c r="L13" s="55">
        <f>IF($C$5=0,"-",IF(INDEX(Input!K4:K15,$C$5)="","-",INDEX(Input!K4:K15,$C$5)))</f>
        <v>48</v>
      </c>
      <c r="M13" s="53"/>
      <c r="O13" s="22" t="str">
        <f>IF(Input!L12="","",Input!L12)</f>
        <v/>
      </c>
      <c r="P13" s="22" t="str">
        <f>IF(Input!M12="","",Input!M12)</f>
        <v/>
      </c>
      <c r="Q13" s="22" t="str">
        <f>IF(Input!N12="","",Input!N12)</f>
        <v/>
      </c>
      <c r="R13" s="23" t="str">
        <f>IF(Input!K12="","",Input!K12)</f>
        <v/>
      </c>
    </row>
    <row r="14" spans="1:18" ht="15" customHeight="1" x14ac:dyDescent="0.5">
      <c r="O14" s="22" t="str">
        <f>IF(Input!L13="","",Input!L13)</f>
        <v/>
      </c>
      <c r="P14" s="22" t="str">
        <f>IF(Input!M13="","",Input!M13)</f>
        <v/>
      </c>
      <c r="Q14" s="22" t="str">
        <f>IF(Input!N13="","",Input!N13)</f>
        <v/>
      </c>
      <c r="R14" s="23" t="str">
        <f>IF(Input!K13="","",Input!K13)</f>
        <v/>
      </c>
    </row>
    <row r="15" spans="1:18" ht="17.350000000000001" customHeight="1" x14ac:dyDescent="0.5">
      <c r="J15" s="54" t="s">
        <v>61</v>
      </c>
      <c r="K15" s="53"/>
      <c r="L15" s="55">
        <f>IF($C$5=0,"-",INDEX(Input!J4:J15,$C$5))</f>
        <v>3</v>
      </c>
      <c r="M15" s="56"/>
      <c r="O15" s="22" t="str">
        <f>IF(Input!L14="","",Input!L14)</f>
        <v/>
      </c>
      <c r="P15" s="22" t="str">
        <f>IF(Input!M14="","",Input!M14)</f>
        <v/>
      </c>
      <c r="Q15" s="22" t="str">
        <f>IF(Input!N14="","",Input!N14)</f>
        <v/>
      </c>
      <c r="R15" s="23" t="str">
        <f>IF(Input!K14="","",Input!K14)</f>
        <v/>
      </c>
    </row>
    <row r="16" spans="1:18" ht="15" customHeight="1" x14ac:dyDescent="0.5">
      <c r="O16" s="22" t="str">
        <f>IF(Input!L15="","",Input!L15)</f>
        <v/>
      </c>
      <c r="P16" s="22" t="str">
        <f>IF(Input!M15="","",Input!M15)</f>
        <v/>
      </c>
      <c r="Q16" s="22" t="str">
        <f>IF(Input!N15="","",Input!N15)</f>
        <v/>
      </c>
      <c r="R16" s="23" t="str">
        <f>IF(Input!K15="","",Input!K15)</f>
        <v/>
      </c>
    </row>
    <row r="17" spans="10:13" ht="17.350000000000001" customHeight="1" x14ac:dyDescent="0.5">
      <c r="J17" s="54" t="s">
        <v>62</v>
      </c>
      <c r="K17" s="53"/>
      <c r="L17" s="52">
        <f>IF($C$5=0,"-",INDEX(Input!O4:O15,$C$5))</f>
        <v>0.06</v>
      </c>
      <c r="M17" s="53"/>
    </row>
  </sheetData>
  <mergeCells count="10">
    <mergeCell ref="L17:M17"/>
    <mergeCell ref="L9:M9"/>
    <mergeCell ref="J11:K11"/>
    <mergeCell ref="J15:K15"/>
    <mergeCell ref="L15:M15"/>
    <mergeCell ref="L11:M11"/>
    <mergeCell ref="J13:K13"/>
    <mergeCell ref="L13:M13"/>
    <mergeCell ref="J17:K17"/>
    <mergeCell ref="J9:K9"/>
  </mergeCells>
  <conditionalFormatting sqref="L9:M9">
    <cfRule type="expression" dxfId="29" priority="2">
      <formula>AND(ISNUMBER($L$9),$L$9&gt;=0.4)</formula>
    </cfRule>
    <cfRule type="expression" dxfId="28" priority="3">
      <formula>AND(ISNUMBER($L$9),$L$9&gt;=0.2,$L$9&lt;0.4)</formula>
    </cfRule>
    <cfRule type="expression" dxfId="27" priority="4">
      <formula>AND(ISNUMBER($L$9),$L$9&lt;0.2)</formula>
    </cfRule>
  </conditionalFormatting>
  <conditionalFormatting sqref="L11:M11">
    <cfRule type="expression" dxfId="26" priority="5">
      <formula>AND(ISNUMBER($L$11),$L$11&gt;=0.2)</formula>
    </cfRule>
    <cfRule type="expression" dxfId="25" priority="6">
      <formula>AND(ISNUMBER($L$11),$L$11&gt;=0.1,$L$11&lt;0.2)</formula>
    </cfRule>
    <cfRule type="expression" dxfId="24" priority="7">
      <formula>AND(ISNUMBER($L$11),$L$11&lt;0.1)</formula>
    </cfRule>
  </conditionalFormatting>
  <conditionalFormatting sqref="L13:M13">
    <cfRule type="expression" dxfId="23" priority="8">
      <formula>AND(ISNUMBER($L$13),$L$13&gt;=50)</formula>
    </cfRule>
    <cfRule type="expression" dxfId="22" priority="9">
      <formula>AND(ISNUMBER($L$13),$L$13&gt;=0,$L$13&lt;50)</formula>
    </cfRule>
    <cfRule type="expression" dxfId="21" priority="10">
      <formula>AND(ISNUMBER($L$13),OR($L$13&lt;0,$L$13&gt;100))</formula>
    </cfRule>
  </conditionalFormatting>
  <conditionalFormatting sqref="L15:M15">
    <cfRule type="expression" dxfId="20" priority="11">
      <formula>AND(ISNUMBER($L$15),$L$15&lt;=3)</formula>
    </cfRule>
    <cfRule type="expression" dxfId="19" priority="12">
      <formula>AND(ISNUMBER($L$15),$L$15&gt;3,$L$15&lt;=7)</formula>
    </cfRule>
    <cfRule type="expression" dxfId="18" priority="13">
      <formula>AND(ISNUMBER($L$15),$L$15&gt;7)</formula>
    </cfRule>
  </conditionalFormatting>
  <conditionalFormatting sqref="L17:M17">
    <cfRule type="expression" dxfId="17" priority="14">
      <formula>AND(ISNUMBER($L$17),$L$17&lt;0.05)</formula>
    </cfRule>
    <cfRule type="expression" dxfId="16" priority="15">
      <formula>AND(ISNUMBER($L$17),$L$17&gt;=0.05,$L$17&lt;0.1)</formula>
    </cfRule>
    <cfRule type="expression" dxfId="15" priority="16">
      <formula>AND(ISNUMBER($L$17),$L$17&gt;=0.1)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38"/>
  <sheetViews>
    <sheetView showGridLines="0" zoomScaleNormal="100" workbookViewId="0">
      <selection activeCell="P14" sqref="P14"/>
    </sheetView>
  </sheetViews>
  <sheetFormatPr defaultColWidth="8.703125" defaultRowHeight="14.35" x14ac:dyDescent="0.5"/>
  <cols>
    <col min="1" max="1" width="3" customWidth="1"/>
    <col min="2" max="9" width="13" customWidth="1"/>
  </cols>
  <sheetData>
    <row r="1" spans="2:5" ht="39.75" customHeight="1" x14ac:dyDescent="0.5"/>
    <row r="2" spans="2:5" ht="19.7" customHeight="1" x14ac:dyDescent="0.6">
      <c r="B2" s="1" t="str">
        <f>Setup!C4</f>
        <v>Your Startup GmbH</v>
      </c>
    </row>
    <row r="3" spans="2:5" ht="15" customHeight="1" x14ac:dyDescent="0.5">
      <c r="B3" s="2" t="str">
        <f>"Product Efficiency Summary — "&amp;Setup!C5&amp;" | "&amp;Setup!C6</f>
        <v>Product Efficiency Summary — SaaS / B2B | Seed / Early Traction</v>
      </c>
    </row>
    <row r="5" spans="2:5" ht="15" customHeight="1" x14ac:dyDescent="0.5">
      <c r="B5" s="24" t="s">
        <v>56</v>
      </c>
    </row>
    <row r="7" spans="2:5" ht="17.350000000000001" customHeight="1" x14ac:dyDescent="0.5">
      <c r="B7" s="54" t="s">
        <v>59</v>
      </c>
      <c r="C7" s="53"/>
      <c r="D7" s="52">
        <f>Dashboard!L9</f>
        <v>0.5</v>
      </c>
      <c r="E7" s="53"/>
    </row>
    <row r="9" spans="2:5" ht="17.350000000000001" customHeight="1" x14ac:dyDescent="0.5">
      <c r="B9" s="54" t="s">
        <v>60</v>
      </c>
      <c r="C9" s="53"/>
      <c r="D9" s="52">
        <f>Dashboard!L11</f>
        <v>0.31451612903225806</v>
      </c>
      <c r="E9" s="53"/>
    </row>
    <row r="11" spans="2:5" ht="17.350000000000001" customHeight="1" x14ac:dyDescent="0.5">
      <c r="B11" s="54" t="s">
        <v>45</v>
      </c>
      <c r="C11" s="53"/>
      <c r="D11" s="55">
        <f>Dashboard!L13</f>
        <v>48</v>
      </c>
      <c r="E11" s="53"/>
    </row>
    <row r="13" spans="2:5" ht="17.350000000000001" customHeight="1" x14ac:dyDescent="0.5">
      <c r="B13" s="54" t="s">
        <v>61</v>
      </c>
      <c r="C13" s="53"/>
      <c r="D13" s="57">
        <f>Dashboard!L15</f>
        <v>3</v>
      </c>
      <c r="E13" s="53"/>
    </row>
    <row r="15" spans="2:5" ht="17.350000000000001" customHeight="1" x14ac:dyDescent="0.5">
      <c r="B15" s="54" t="s">
        <v>62</v>
      </c>
      <c r="C15" s="53"/>
      <c r="D15" s="52">
        <f>Dashboard!L17</f>
        <v>0.06</v>
      </c>
      <c r="E15" s="53"/>
    </row>
    <row r="19" spans="2:8" ht="15" customHeight="1" x14ac:dyDescent="0.5">
      <c r="B19" s="24" t="s">
        <v>55</v>
      </c>
      <c r="H19" s="24" t="s">
        <v>63</v>
      </c>
    </row>
    <row r="38" spans="2:2" ht="15" customHeight="1" x14ac:dyDescent="0.5">
      <c r="B38" s="28" t="s">
        <v>64</v>
      </c>
    </row>
  </sheetData>
  <mergeCells count="10">
    <mergeCell ref="B13:C13"/>
    <mergeCell ref="B15:C15"/>
    <mergeCell ref="D7:E7"/>
    <mergeCell ref="B11:C11"/>
    <mergeCell ref="B7:C7"/>
    <mergeCell ref="D15:E15"/>
    <mergeCell ref="D11:E11"/>
    <mergeCell ref="D13:E13"/>
    <mergeCell ref="B9:C9"/>
    <mergeCell ref="D9:E9"/>
  </mergeCells>
  <conditionalFormatting sqref="D7:E7">
    <cfRule type="expression" dxfId="14" priority="2">
      <formula>AND(ISNUMBER($D$7),$D$7&gt;=0.4)</formula>
    </cfRule>
    <cfRule type="expression" dxfId="13" priority="3">
      <formula>AND(ISNUMBER($D$7),$D$7&gt;=0.2,$D$7&lt;0.4)</formula>
    </cfRule>
    <cfRule type="expression" dxfId="12" priority="4">
      <formula>AND(ISNUMBER($D$7),$D$7&lt;0.2)</formula>
    </cfRule>
  </conditionalFormatting>
  <conditionalFormatting sqref="D9:E9">
    <cfRule type="expression" dxfId="11" priority="5">
      <formula>AND(ISNUMBER($D$9),$D$9&gt;=0.2)</formula>
    </cfRule>
    <cfRule type="expression" dxfId="10" priority="6">
      <formula>AND(ISNUMBER($D$9),$D$9&gt;=0.1,$D$9&lt;0.2)</formula>
    </cfRule>
    <cfRule type="expression" dxfId="9" priority="7">
      <formula>AND(ISNUMBER($D$9),$D$9&lt;0.1)</formula>
    </cfRule>
  </conditionalFormatting>
  <conditionalFormatting sqref="D11:E11">
    <cfRule type="expression" dxfId="8" priority="8">
      <formula>AND(ISNUMBER($D$11),$D$11&gt;=50)</formula>
    </cfRule>
    <cfRule type="expression" dxfId="7" priority="9">
      <formula>AND(ISNUMBER($D$11),$D$11&gt;=0,$D$11&lt;50)</formula>
    </cfRule>
    <cfRule type="expression" dxfId="6" priority="10">
      <formula>AND(ISNUMBER($D$11),$D$11&lt;0)</formula>
    </cfRule>
  </conditionalFormatting>
  <conditionalFormatting sqref="D13:E13">
    <cfRule type="expression" dxfId="5" priority="11">
      <formula>AND(ISNUMBER($D$13),$D$13&lt;=3)</formula>
    </cfRule>
    <cfRule type="expression" dxfId="4" priority="12">
      <formula>AND(ISNUMBER($D$13),$D$13&gt;3,$D$13&lt;=7)</formula>
    </cfRule>
    <cfRule type="expression" dxfId="3" priority="13">
      <formula>AND(ISNUMBER($D$13),$D$13&gt;7)</formula>
    </cfRule>
  </conditionalFormatting>
  <conditionalFormatting sqref="D15:E15">
    <cfRule type="expression" dxfId="2" priority="14">
      <formula>AND(ISNUMBER($D$15),$D$15&lt;0.05)</formula>
    </cfRule>
    <cfRule type="expression" dxfId="1" priority="15">
      <formula>AND(ISNUMBER($D$15),$D$15&gt;=0.05,$D$15&lt;0.1)</formula>
    </cfRule>
    <cfRule type="expression" dxfId="0" priority="16">
      <formula>AND(ISNUMBER($D$15),$D$15&gt;=0.1)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8"/>
  <sheetViews>
    <sheetView showGridLines="0" zoomScaleNormal="100" workbookViewId="0">
      <selection activeCell="B18" sqref="B18"/>
    </sheetView>
  </sheetViews>
  <sheetFormatPr defaultColWidth="8.703125" defaultRowHeight="14.35" x14ac:dyDescent="0.5"/>
  <cols>
    <col min="1" max="1" width="3" customWidth="1"/>
    <col min="2" max="2" width="26" customWidth="1"/>
    <col min="3" max="3" width="75" customWidth="1"/>
  </cols>
  <sheetData>
    <row r="1" spans="2:3" ht="39.75" customHeight="1" x14ac:dyDescent="0.5"/>
    <row r="2" spans="2:3" ht="19.7" customHeight="1" x14ac:dyDescent="0.6">
      <c r="B2" s="1" t="s">
        <v>65</v>
      </c>
    </row>
    <row r="3" spans="2:3" ht="15" customHeight="1" x14ac:dyDescent="0.5">
      <c r="B3" s="2" t="s">
        <v>66</v>
      </c>
    </row>
    <row r="5" spans="2:3" ht="15" customHeight="1" x14ac:dyDescent="0.5">
      <c r="B5" s="29" t="s">
        <v>67</v>
      </c>
      <c r="C5" s="29" t="s">
        <v>68</v>
      </c>
    </row>
    <row r="6" spans="2:3" ht="15" customHeight="1" x14ac:dyDescent="0.5">
      <c r="B6" s="30" t="s">
        <v>36</v>
      </c>
      <c r="C6" s="31" t="s">
        <v>69</v>
      </c>
    </row>
    <row r="7" spans="2:3" ht="39.6" customHeight="1" x14ac:dyDescent="0.5">
      <c r="B7" s="32" t="s">
        <v>37</v>
      </c>
      <c r="C7" s="33" t="s">
        <v>70</v>
      </c>
    </row>
    <row r="8" spans="2:3" ht="26.85" customHeight="1" x14ac:dyDescent="0.5">
      <c r="B8" s="30" t="s">
        <v>38</v>
      </c>
      <c r="C8" s="31" t="s">
        <v>71</v>
      </c>
    </row>
    <row r="9" spans="2:3" ht="26.85" customHeight="1" x14ac:dyDescent="0.5">
      <c r="B9" s="32" t="s">
        <v>39</v>
      </c>
      <c r="C9" s="33" t="s">
        <v>72</v>
      </c>
    </row>
    <row r="10" spans="2:3" ht="26.85" customHeight="1" x14ac:dyDescent="0.5">
      <c r="B10" s="30" t="s">
        <v>40</v>
      </c>
      <c r="C10" s="31" t="s">
        <v>73</v>
      </c>
    </row>
    <row r="11" spans="2:3" ht="15" customHeight="1" x14ac:dyDescent="0.5">
      <c r="B11" s="32" t="s">
        <v>41</v>
      </c>
      <c r="C11" s="33" t="s">
        <v>74</v>
      </c>
    </row>
    <row r="12" spans="2:3" ht="15" customHeight="1" x14ac:dyDescent="0.5">
      <c r="B12" s="30" t="s">
        <v>42</v>
      </c>
      <c r="C12" s="31" t="s">
        <v>75</v>
      </c>
    </row>
    <row r="13" spans="2:3" ht="26.85" customHeight="1" x14ac:dyDescent="0.5">
      <c r="B13" s="32" t="s">
        <v>43</v>
      </c>
      <c r="C13" s="33" t="s">
        <v>76</v>
      </c>
    </row>
    <row r="14" spans="2:3" ht="26.85" customHeight="1" x14ac:dyDescent="0.5">
      <c r="B14" s="30" t="s">
        <v>44</v>
      </c>
      <c r="C14" s="31" t="s">
        <v>77</v>
      </c>
    </row>
    <row r="15" spans="2:3" ht="26.85" customHeight="1" x14ac:dyDescent="0.5">
      <c r="B15" s="32" t="s">
        <v>45</v>
      </c>
      <c r="C15" s="33" t="s">
        <v>78</v>
      </c>
    </row>
    <row r="16" spans="2:3" ht="26.85" customHeight="1" x14ac:dyDescent="0.5">
      <c r="B16" s="30" t="s">
        <v>79</v>
      </c>
      <c r="C16" s="31" t="s">
        <v>80</v>
      </c>
    </row>
    <row r="17" spans="2:3" ht="26.85" customHeight="1" x14ac:dyDescent="0.5">
      <c r="B17" s="32" t="s">
        <v>49</v>
      </c>
      <c r="C17" s="33" t="s">
        <v>81</v>
      </c>
    </row>
    <row r="18" spans="2:3" ht="39.6" customHeight="1" x14ac:dyDescent="0.5">
      <c r="B18" s="30" t="s">
        <v>82</v>
      </c>
      <c r="C18" s="31" t="s">
        <v>114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14"/>
  <sheetViews>
    <sheetView showGridLines="0" zoomScaleNormal="100" workbookViewId="0">
      <selection activeCell="G13" sqref="G13"/>
    </sheetView>
  </sheetViews>
  <sheetFormatPr defaultColWidth="8.703125" defaultRowHeight="14.35" x14ac:dyDescent="0.5"/>
  <cols>
    <col min="1" max="1" width="3" customWidth="1"/>
    <col min="2" max="2" width="22" customWidth="1"/>
    <col min="3" max="3" width="40" customWidth="1"/>
  </cols>
  <sheetData>
    <row r="1" spans="2:3" ht="39.75" customHeight="1" x14ac:dyDescent="0.5"/>
    <row r="3" spans="2:3" ht="19.7" customHeight="1" x14ac:dyDescent="0.6">
      <c r="B3" s="1" t="s">
        <v>83</v>
      </c>
    </row>
    <row r="4" spans="2:3" ht="15" customHeight="1" x14ac:dyDescent="0.5">
      <c r="B4" s="2" t="s">
        <v>84</v>
      </c>
    </row>
    <row r="6" spans="2:3" ht="15" customHeight="1" x14ac:dyDescent="0.5">
      <c r="B6" s="34" t="s">
        <v>85</v>
      </c>
      <c r="C6" s="35" t="s">
        <v>86</v>
      </c>
    </row>
    <row r="7" spans="2:3" ht="15" customHeight="1" x14ac:dyDescent="0.5">
      <c r="B7" s="34" t="s">
        <v>87</v>
      </c>
      <c r="C7" s="35" t="s">
        <v>88</v>
      </c>
    </row>
    <row r="8" spans="2:3" ht="15" customHeight="1" x14ac:dyDescent="0.5">
      <c r="B8" s="34" t="s">
        <v>89</v>
      </c>
      <c r="C8" s="35" t="s">
        <v>90</v>
      </c>
    </row>
    <row r="9" spans="2:3" ht="15" customHeight="1" x14ac:dyDescent="0.5">
      <c r="B9" s="34" t="s">
        <v>91</v>
      </c>
      <c r="C9" s="43" t="s">
        <v>115</v>
      </c>
    </row>
    <row r="10" spans="2:3" ht="15" customHeight="1" x14ac:dyDescent="0.5">
      <c r="B10" s="34" t="s">
        <v>92</v>
      </c>
      <c r="C10" s="44" t="s">
        <v>116</v>
      </c>
    </row>
    <row r="11" spans="2:3" ht="15" customHeight="1" x14ac:dyDescent="0.5">
      <c r="B11" s="34" t="s">
        <v>93</v>
      </c>
      <c r="C11" s="43" t="s">
        <v>117</v>
      </c>
    </row>
    <row r="12" spans="2:3" ht="15" customHeight="1" x14ac:dyDescent="0.5">
      <c r="B12" s="34" t="s">
        <v>94</v>
      </c>
      <c r="C12" s="35"/>
    </row>
    <row r="14" spans="2:3" ht="15" customHeight="1" x14ac:dyDescent="0.5">
      <c r="B14" s="28" t="s">
        <v>95</v>
      </c>
    </row>
  </sheetData>
  <hyperlinks>
    <hyperlink ref="C9" r:id="rId1" xr:uid="{AC6262D1-5EF6-420B-8875-9ACE79BB455B}"/>
    <hyperlink ref="C11" r:id="rId2" xr:uid="{98D67922-F3AF-41D1-86CB-686F1DD03EFA}"/>
  </hyperlinks>
  <pageMargins left="0.75" right="0.75" top="1" bottom="1" header="0.511811023622047" footer="0.511811023622047"/>
  <pageSetup paperSize="9" orientation="portrait" horizontalDpi="300" verticalDpi="30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Intro</vt:lpstr>
      <vt:lpstr>Instructions</vt:lpstr>
      <vt:lpstr>Setup</vt:lpstr>
      <vt:lpstr>Input</vt:lpstr>
      <vt:lpstr>Dashboard</vt:lpstr>
      <vt:lpstr>Management Summary</vt:lpstr>
      <vt:lpstr>Glossary</vt:lpstr>
      <vt:lpstr>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Marine Ekoro</cp:lastModifiedBy>
  <cp:revision>0</cp:revision>
  <dcterms:created xsi:type="dcterms:W3CDTF">2026-08-14T21:32:38Z</dcterms:created>
  <dcterms:modified xsi:type="dcterms:W3CDTF">2026-09-06T21:55:45Z</dcterms:modified>
  <dc:language>en-US</dc:language>
</cp:coreProperties>
</file>